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idukan\Desktop\Marija\objavljivanje\đ\"/>
    </mc:Choice>
  </mc:AlternateContent>
  <xr:revisionPtr revIDLastSave="0" documentId="8_{A591516B-849A-4908-B9B2-141FE68820A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B308" i="9" s="1"/>
  <c r="F308" i="9"/>
  <c r="F307" i="9"/>
  <c r="H306" i="9"/>
  <c r="G306" i="9"/>
  <c r="F306" i="9"/>
  <c r="E306" i="9"/>
  <c r="B306" i="9" s="1"/>
  <c r="H305" i="9"/>
  <c r="G305" i="9"/>
  <c r="F305" i="9"/>
  <c r="H304" i="9"/>
  <c r="G304" i="9"/>
  <c r="F304" i="9"/>
  <c r="E304" i="9"/>
  <c r="B304" i="9" s="1"/>
  <c r="H303" i="9"/>
  <c r="G303" i="9"/>
  <c r="E303" i="9" s="1"/>
  <c r="B303" i="9" s="1"/>
  <c r="F303" i="9"/>
  <c r="H302" i="9"/>
  <c r="G302" i="9"/>
  <c r="F302" i="9"/>
  <c r="H301" i="9"/>
  <c r="G301" i="9"/>
  <c r="F301" i="9"/>
  <c r="B301" i="9" s="1"/>
  <c r="E301" i="9"/>
  <c r="H300" i="9"/>
  <c r="G300" i="9"/>
  <c r="E300" i="9" s="1"/>
  <c r="B300" i="9" s="1"/>
  <c r="F300" i="9"/>
  <c r="H299" i="9"/>
  <c r="E299" i="9" s="1"/>
  <c r="G299" i="9"/>
  <c r="F299" i="9"/>
  <c r="H298" i="9"/>
  <c r="G298" i="9"/>
  <c r="F298" i="9"/>
  <c r="E298" i="9"/>
  <c r="B298" i="9" s="1"/>
  <c r="H297" i="9"/>
  <c r="G297" i="9"/>
  <c r="F297" i="9"/>
  <c r="H296" i="9"/>
  <c r="G296" i="9"/>
  <c r="E296" i="9" s="1"/>
  <c r="B296" i="9" s="1"/>
  <c r="F296" i="9"/>
  <c r="H295" i="9"/>
  <c r="G295" i="9"/>
  <c r="E295" i="9" s="1"/>
  <c r="B295" i="9" s="1"/>
  <c r="F295" i="9"/>
  <c r="H294" i="9"/>
  <c r="G294" i="9"/>
  <c r="E294" i="9" s="1"/>
  <c r="B294" i="9" s="1"/>
  <c r="F294" i="9"/>
  <c r="H293" i="9"/>
  <c r="G293" i="9"/>
  <c r="E293" i="9" s="1"/>
  <c r="B293" i="9" s="1"/>
  <c r="F293" i="9"/>
  <c r="H292" i="9"/>
  <c r="G292" i="9"/>
  <c r="F292" i="9"/>
  <c r="H291" i="9"/>
  <c r="E291" i="9" s="1"/>
  <c r="G291" i="9"/>
  <c r="F291" i="9"/>
  <c r="F290" i="9"/>
  <c r="H289" i="9"/>
  <c r="F289" i="9"/>
  <c r="H288" i="9"/>
  <c r="G288" i="9"/>
  <c r="F288" i="9"/>
  <c r="E288" i="9"/>
  <c r="B288" i="9" s="1"/>
  <c r="H287" i="9"/>
  <c r="G287" i="9"/>
  <c r="F287" i="9"/>
  <c r="H286" i="9"/>
  <c r="G286" i="9"/>
  <c r="F286" i="9"/>
  <c r="H285" i="9"/>
  <c r="E285" i="9" s="1"/>
  <c r="B285" i="9" s="1"/>
  <c r="G285" i="9"/>
  <c r="F285" i="9"/>
  <c r="F284" i="9"/>
  <c r="H283" i="9"/>
  <c r="G283" i="9"/>
  <c r="F283" i="9"/>
  <c r="E283" i="9"/>
  <c r="B283" i="9" s="1"/>
  <c r="H282" i="9"/>
  <c r="G282" i="9"/>
  <c r="E282" i="9" s="1"/>
  <c r="B282" i="9" s="1"/>
  <c r="F282" i="9"/>
  <c r="H281" i="9"/>
  <c r="G281" i="9"/>
  <c r="F281" i="9"/>
  <c r="F280" i="9"/>
  <c r="F279" i="9"/>
  <c r="F278" i="9"/>
  <c r="F276" i="9"/>
  <c r="L275" i="9"/>
  <c r="F275" i="9" s="1"/>
  <c r="H275" i="9"/>
  <c r="F274" i="9"/>
  <c r="I273" i="9"/>
  <c r="H273" i="9"/>
  <c r="F273" i="9"/>
  <c r="E272" i="9"/>
  <c r="M271" i="9"/>
  <c r="L271" i="9"/>
  <c r="F271" i="9"/>
  <c r="E271" i="9"/>
  <c r="B271" i="9"/>
  <c r="M270" i="9"/>
  <c r="L270" i="9"/>
  <c r="F270" i="9" s="1"/>
  <c r="B270" i="9" s="1"/>
  <c r="E270" i="9"/>
  <c r="M269" i="9"/>
  <c r="F269" i="9" s="1"/>
  <c r="L269" i="9"/>
  <c r="E269" i="9"/>
  <c r="M268" i="9"/>
  <c r="F268" i="9" s="1"/>
  <c r="L268" i="9"/>
  <c r="E268" i="9"/>
  <c r="B268" i="9" s="1"/>
  <c r="M267" i="9"/>
  <c r="L267" i="9"/>
  <c r="E267" i="9"/>
  <c r="M266" i="9"/>
  <c r="L266" i="9"/>
  <c r="F266" i="9" s="1"/>
  <c r="E266" i="9"/>
  <c r="B266" i="9" s="1"/>
  <c r="M265" i="9"/>
  <c r="L265" i="9"/>
  <c r="F265" i="9" s="1"/>
  <c r="B265" i="9" s="1"/>
  <c r="E265" i="9"/>
  <c r="M264" i="9"/>
  <c r="L264" i="9"/>
  <c r="F264" i="9" s="1"/>
  <c r="E264" i="9"/>
  <c r="M263" i="9"/>
  <c r="L263" i="9"/>
  <c r="F263" i="9"/>
  <c r="B263" i="9" s="1"/>
  <c r="E263" i="9"/>
  <c r="M262" i="9"/>
  <c r="L262" i="9"/>
  <c r="F262" i="9" s="1"/>
  <c r="B262" i="9" s="1"/>
  <c r="E262" i="9"/>
  <c r="M261" i="9"/>
  <c r="L261" i="9"/>
  <c r="F261" i="9"/>
  <c r="E261" i="9"/>
  <c r="B261" i="9" s="1"/>
  <c r="M260" i="9"/>
  <c r="F260" i="9" s="1"/>
  <c r="L260" i="9"/>
  <c r="E260" i="9"/>
  <c r="M259" i="9"/>
  <c r="L259" i="9"/>
  <c r="F259" i="9" s="1"/>
  <c r="E259" i="9"/>
  <c r="B259" i="9" s="1"/>
  <c r="M258" i="9"/>
  <c r="L258" i="9"/>
  <c r="F258" i="9" s="1"/>
  <c r="E258" i="9"/>
  <c r="M257" i="9"/>
  <c r="L257" i="9"/>
  <c r="F257" i="9" s="1"/>
  <c r="E257" i="9"/>
  <c r="B257" i="9"/>
  <c r="M256" i="9"/>
  <c r="L256" i="9"/>
  <c r="F256" i="9" s="1"/>
  <c r="E256" i="9"/>
  <c r="B256" i="9" s="1"/>
  <c r="M255" i="9"/>
  <c r="L255" i="9"/>
  <c r="F255" i="9"/>
  <c r="E255" i="9"/>
  <c r="B255" i="9"/>
  <c r="M254" i="9"/>
  <c r="L254" i="9"/>
  <c r="F254" i="9" s="1"/>
  <c r="E254" i="9"/>
  <c r="B254" i="9" s="1"/>
  <c r="M253" i="9"/>
  <c r="F253" i="9" s="1"/>
  <c r="L253" i="9"/>
  <c r="E253" i="9"/>
  <c r="M252" i="9"/>
  <c r="L252" i="9"/>
  <c r="F252" i="9" s="1"/>
  <c r="E252" i="9"/>
  <c r="B252" i="9" s="1"/>
  <c r="M251" i="9"/>
  <c r="L251" i="9"/>
  <c r="E251" i="9"/>
  <c r="M250" i="9"/>
  <c r="L250" i="9"/>
  <c r="F250" i="9" s="1"/>
  <c r="E250" i="9"/>
  <c r="B250" i="9" s="1"/>
  <c r="M249" i="9"/>
  <c r="L249" i="9"/>
  <c r="F249" i="9" s="1"/>
  <c r="B249" i="9" s="1"/>
  <c r="E249" i="9"/>
  <c r="M248" i="9"/>
  <c r="L248" i="9"/>
  <c r="F248" i="9" s="1"/>
  <c r="E248" i="9"/>
  <c r="M247" i="9"/>
  <c r="L247" i="9"/>
  <c r="F247" i="9"/>
  <c r="B247" i="9" s="1"/>
  <c r="E247" i="9"/>
  <c r="M246" i="9"/>
  <c r="L246" i="9"/>
  <c r="F246" i="9" s="1"/>
  <c r="E246" i="9"/>
  <c r="M245" i="9"/>
  <c r="L245" i="9"/>
  <c r="F245" i="9"/>
  <c r="E245" i="9"/>
  <c r="M244" i="9"/>
  <c r="L244" i="9"/>
  <c r="F244" i="9" s="1"/>
  <c r="E244" i="9"/>
  <c r="B244" i="9" s="1"/>
  <c r="M243" i="9"/>
  <c r="L243" i="9"/>
  <c r="F243" i="9" s="1"/>
  <c r="E243" i="9"/>
  <c r="B243" i="9" s="1"/>
  <c r="M242" i="9"/>
  <c r="L242" i="9"/>
  <c r="F242" i="9" s="1"/>
  <c r="E242" i="9"/>
  <c r="M241" i="9"/>
  <c r="L241" i="9"/>
  <c r="F241" i="9" s="1"/>
  <c r="E241" i="9"/>
  <c r="B241" i="9"/>
  <c r="M240" i="9"/>
  <c r="L240" i="9"/>
  <c r="F240" i="9" s="1"/>
  <c r="E240" i="9"/>
  <c r="M239" i="9"/>
  <c r="L239" i="9"/>
  <c r="F239" i="9"/>
  <c r="E239" i="9"/>
  <c r="B239" i="9"/>
  <c r="M238" i="9"/>
  <c r="L238" i="9"/>
  <c r="F238" i="9" s="1"/>
  <c r="E238" i="9"/>
  <c r="M237" i="9"/>
  <c r="F237" i="9" s="1"/>
  <c r="L237" i="9"/>
  <c r="E237" i="9"/>
  <c r="M236" i="9"/>
  <c r="L236" i="9"/>
  <c r="F236" i="9" s="1"/>
  <c r="E236" i="9"/>
  <c r="B236" i="9" s="1"/>
  <c r="M235" i="9"/>
  <c r="L235" i="9"/>
  <c r="E235" i="9"/>
  <c r="M234" i="9"/>
  <c r="L234" i="9"/>
  <c r="F234" i="9" s="1"/>
  <c r="E234" i="9"/>
  <c r="B234" i="9"/>
  <c r="M233" i="9"/>
  <c r="L233" i="9"/>
  <c r="F233" i="9" s="1"/>
  <c r="B233" i="9" s="1"/>
  <c r="E233" i="9"/>
  <c r="M232" i="9"/>
  <c r="L232" i="9"/>
  <c r="F232" i="9"/>
  <c r="E232" i="9"/>
  <c r="B232" i="9" s="1"/>
  <c r="M231" i="9"/>
  <c r="L231" i="9"/>
  <c r="F231" i="9"/>
  <c r="B231" i="9" s="1"/>
  <c r="E231" i="9"/>
  <c r="M230" i="9"/>
  <c r="L230" i="9"/>
  <c r="F230" i="9" s="1"/>
  <c r="E230" i="9"/>
  <c r="B230" i="9" s="1"/>
  <c r="M229" i="9"/>
  <c r="F229" i="9" s="1"/>
  <c r="L229" i="9"/>
  <c r="E229" i="9"/>
  <c r="M228" i="9"/>
  <c r="L228" i="9"/>
  <c r="F228" i="9" s="1"/>
  <c r="E228" i="9"/>
  <c r="B228" i="9" s="1"/>
  <c r="M227" i="9"/>
  <c r="L227" i="9"/>
  <c r="F227" i="9" s="1"/>
  <c r="E227" i="9"/>
  <c r="M226" i="9"/>
  <c r="L226" i="9"/>
  <c r="F226" i="9" s="1"/>
  <c r="E226" i="9"/>
  <c r="B226" i="9" s="1"/>
  <c r="M225" i="9"/>
  <c r="L225" i="9"/>
  <c r="F225" i="9" s="1"/>
  <c r="E225" i="9"/>
  <c r="B225" i="9"/>
  <c r="M224" i="9"/>
  <c r="L224" i="9"/>
  <c r="F224" i="9"/>
  <c r="E224" i="9"/>
  <c r="M223" i="9"/>
  <c r="L223" i="9"/>
  <c r="F223" i="9"/>
  <c r="B223" i="9" s="1"/>
  <c r="E223" i="9"/>
  <c r="M222" i="9"/>
  <c r="L222" i="9"/>
  <c r="F222" i="9" s="1"/>
  <c r="E222" i="9"/>
  <c r="M221" i="9"/>
  <c r="L221" i="9"/>
  <c r="F221" i="9"/>
  <c r="E221" i="9"/>
  <c r="B221" i="9" s="1"/>
  <c r="M220" i="9"/>
  <c r="L220" i="9"/>
  <c r="F220" i="9" s="1"/>
  <c r="E220" i="9"/>
  <c r="B220" i="9" s="1"/>
  <c r="M219" i="9"/>
  <c r="L219" i="9"/>
  <c r="F219" i="9" s="1"/>
  <c r="E219" i="9"/>
  <c r="B219" i="9" s="1"/>
  <c r="M218" i="9"/>
  <c r="L218" i="9"/>
  <c r="F218" i="9" s="1"/>
  <c r="E218" i="9"/>
  <c r="B218" i="9" s="1"/>
  <c r="M217" i="9"/>
  <c r="L217" i="9"/>
  <c r="E217" i="9"/>
  <c r="M216" i="9"/>
  <c r="L216" i="9"/>
  <c r="F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H157" i="9"/>
  <c r="G157" i="9"/>
  <c r="F157" i="9"/>
  <c r="E157" i="9"/>
  <c r="B157" i="9"/>
  <c r="H156" i="9"/>
  <c r="G156" i="9"/>
  <c r="E156" i="9" s="1"/>
  <c r="B156" i="9" s="1"/>
  <c r="F156" i="9"/>
  <c r="H155" i="9"/>
  <c r="G155" i="9"/>
  <c r="E155" i="9" s="1"/>
  <c r="F155" i="9"/>
  <c r="H154" i="9"/>
  <c r="G154" i="9"/>
  <c r="F154" i="9"/>
  <c r="B154" i="9" s="1"/>
  <c r="E154" i="9"/>
  <c r="H153" i="9"/>
  <c r="G153" i="9"/>
  <c r="F153" i="9"/>
  <c r="H152" i="9"/>
  <c r="E152" i="9" s="1"/>
  <c r="G152" i="9"/>
  <c r="F152" i="9"/>
  <c r="H151" i="9"/>
  <c r="G151" i="9"/>
  <c r="F151" i="9"/>
  <c r="E151" i="9"/>
  <c r="B151" i="9" s="1"/>
  <c r="H150" i="9"/>
  <c r="G150" i="9"/>
  <c r="E150" i="9" s="1"/>
  <c r="B150" i="9" s="1"/>
  <c r="F150" i="9"/>
  <c r="H149" i="9"/>
  <c r="G149" i="9"/>
  <c r="F149" i="9"/>
  <c r="E149" i="9"/>
  <c r="B149" i="9"/>
  <c r="H148" i="9"/>
  <c r="G148" i="9"/>
  <c r="E148" i="9" s="1"/>
  <c r="B148" i="9" s="1"/>
  <c r="F148" i="9"/>
  <c r="H147" i="9"/>
  <c r="G147" i="9"/>
  <c r="E147" i="9" s="1"/>
  <c r="B147" i="9" s="1"/>
  <c r="F147" i="9"/>
  <c r="H146" i="9"/>
  <c r="G146" i="9"/>
  <c r="F146" i="9"/>
  <c r="B146" i="9" s="1"/>
  <c r="E146" i="9"/>
  <c r="H145" i="9"/>
  <c r="G145" i="9"/>
  <c r="E145" i="9" s="1"/>
  <c r="B145" i="9" s="1"/>
  <c r="F145" i="9"/>
  <c r="H144" i="9"/>
  <c r="G144" i="9"/>
  <c r="F144" i="9"/>
  <c r="E144" i="9"/>
  <c r="F143" i="9"/>
  <c r="H142" i="9"/>
  <c r="G142" i="9"/>
  <c r="F142" i="9"/>
  <c r="H141" i="9"/>
  <c r="G141" i="9"/>
  <c r="E141" i="9" s="1"/>
  <c r="B141" i="9" s="1"/>
  <c r="F141" i="9"/>
  <c r="H140" i="9"/>
  <c r="G140" i="9"/>
  <c r="E140" i="9" s="1"/>
  <c r="F140" i="9"/>
  <c r="B140" i="9"/>
  <c r="H139" i="9"/>
  <c r="G139" i="9"/>
  <c r="E139" i="9" s="1"/>
  <c r="B139" i="9" s="1"/>
  <c r="F139" i="9"/>
  <c r="H138" i="9"/>
  <c r="G138" i="9"/>
  <c r="F138" i="9"/>
  <c r="E138" i="9"/>
  <c r="B138" i="9"/>
  <c r="H137" i="9"/>
  <c r="G137" i="9"/>
  <c r="F137" i="9"/>
  <c r="H136" i="9"/>
  <c r="G136" i="9"/>
  <c r="F136" i="9"/>
  <c r="E136" i="9"/>
  <c r="B136" i="9" s="1"/>
  <c r="H135" i="9"/>
  <c r="G135" i="9"/>
  <c r="F135" i="9"/>
  <c r="E135" i="9"/>
  <c r="B135" i="9" s="1"/>
  <c r="H134" i="9"/>
  <c r="G134" i="9"/>
  <c r="E134" i="9" s="1"/>
  <c r="B134" i="9" s="1"/>
  <c r="F134" i="9"/>
  <c r="H133" i="9"/>
  <c r="G133" i="9"/>
  <c r="F133" i="9"/>
  <c r="E133" i="9"/>
  <c r="B133" i="9" s="1"/>
  <c r="H132" i="9"/>
  <c r="G132" i="9"/>
  <c r="E132" i="9" s="1"/>
  <c r="F132" i="9"/>
  <c r="B132" i="9"/>
  <c r="H131" i="9"/>
  <c r="G131" i="9"/>
  <c r="E131" i="9" s="1"/>
  <c r="F131" i="9"/>
  <c r="H130" i="9"/>
  <c r="G130" i="9"/>
  <c r="F130" i="9"/>
  <c r="E130" i="9"/>
  <c r="B130" i="9"/>
  <c r="H129" i="9"/>
  <c r="G129" i="9"/>
  <c r="E129" i="9" s="1"/>
  <c r="B129" i="9" s="1"/>
  <c r="F129" i="9"/>
  <c r="H128" i="9"/>
  <c r="E128" i="9" s="1"/>
  <c r="B128" i="9" s="1"/>
  <c r="G128" i="9"/>
  <c r="F128" i="9"/>
  <c r="H127" i="9"/>
  <c r="G127" i="9"/>
  <c r="F127" i="9"/>
  <c r="E127" i="9"/>
  <c r="B127" i="9" s="1"/>
  <c r="H126" i="9"/>
  <c r="G126" i="9"/>
  <c r="F126" i="9"/>
  <c r="H125" i="9"/>
  <c r="G125" i="9"/>
  <c r="F125" i="9"/>
  <c r="E125" i="9"/>
  <c r="B125" i="9"/>
  <c r="H124" i="9"/>
  <c r="G124" i="9"/>
  <c r="E124" i="9" s="1"/>
  <c r="F124" i="9"/>
  <c r="B124" i="9"/>
  <c r="H123" i="9"/>
  <c r="G123" i="9"/>
  <c r="E123" i="9" s="1"/>
  <c r="F123" i="9"/>
  <c r="H122" i="9"/>
  <c r="G122" i="9"/>
  <c r="F122" i="9"/>
  <c r="E122" i="9"/>
  <c r="B122" i="9"/>
  <c r="H121" i="9"/>
  <c r="G121" i="9"/>
  <c r="E121" i="9" s="1"/>
  <c r="B121" i="9" s="1"/>
  <c r="F121" i="9"/>
  <c r="H120" i="9"/>
  <c r="E120" i="9" s="1"/>
  <c r="B120" i="9" s="1"/>
  <c r="G120" i="9"/>
  <c r="F120" i="9"/>
  <c r="H119" i="9"/>
  <c r="G119" i="9"/>
  <c r="F119" i="9"/>
  <c r="E119" i="9"/>
  <c r="B119" i="9" s="1"/>
  <c r="H118" i="9"/>
  <c r="G118" i="9"/>
  <c r="F118" i="9"/>
  <c r="H117" i="9"/>
  <c r="G117" i="9"/>
  <c r="F117" i="9"/>
  <c r="E117" i="9"/>
  <c r="B117" i="9"/>
  <c r="H116" i="9"/>
  <c r="G116" i="9"/>
  <c r="E116" i="9" s="1"/>
  <c r="B116" i="9" s="1"/>
  <c r="F116" i="9"/>
  <c r="H115" i="9"/>
  <c r="G115" i="9"/>
  <c r="E115" i="9" s="1"/>
  <c r="F115" i="9"/>
  <c r="H114" i="9"/>
  <c r="G114" i="9"/>
  <c r="F114" i="9"/>
  <c r="B114" i="9" s="1"/>
  <c r="E114" i="9"/>
  <c r="H113" i="9"/>
  <c r="G113" i="9"/>
  <c r="E113" i="9" s="1"/>
  <c r="B113" i="9" s="1"/>
  <c r="F113" i="9"/>
  <c r="H112" i="9"/>
  <c r="E112" i="9" s="1"/>
  <c r="B112" i="9" s="1"/>
  <c r="G112" i="9"/>
  <c r="F112" i="9"/>
  <c r="H111" i="9"/>
  <c r="G111" i="9"/>
  <c r="F111" i="9"/>
  <c r="E111" i="9"/>
  <c r="B111" i="9" s="1"/>
  <c r="H110" i="9"/>
  <c r="G110" i="9"/>
  <c r="E110" i="9" s="1"/>
  <c r="B110" i="9" s="1"/>
  <c r="F110" i="9"/>
  <c r="H109" i="9"/>
  <c r="G109" i="9"/>
  <c r="F109" i="9"/>
  <c r="E109" i="9"/>
  <c r="B109" i="9"/>
  <c r="H108" i="9"/>
  <c r="G108" i="9"/>
  <c r="E108" i="9" s="1"/>
  <c r="B108" i="9" s="1"/>
  <c r="F108" i="9"/>
  <c r="H107" i="9"/>
  <c r="G107" i="9"/>
  <c r="E107" i="9" s="1"/>
  <c r="F107" i="9"/>
  <c r="H106" i="9"/>
  <c r="G106" i="9"/>
  <c r="F106" i="9"/>
  <c r="B106" i="9" s="1"/>
  <c r="E106" i="9"/>
  <c r="H105" i="9"/>
  <c r="G105" i="9"/>
  <c r="F105" i="9"/>
  <c r="H104" i="9"/>
  <c r="E104" i="9" s="1"/>
  <c r="B104" i="9" s="1"/>
  <c r="G104" i="9"/>
  <c r="F104" i="9"/>
  <c r="H103" i="9"/>
  <c r="G103" i="9"/>
  <c r="F103" i="9"/>
  <c r="E103" i="9"/>
  <c r="B103" i="9"/>
  <c r="H102" i="9"/>
  <c r="G102" i="9"/>
  <c r="E102" i="9" s="1"/>
  <c r="B102" i="9" s="1"/>
  <c r="F102" i="9"/>
  <c r="H101" i="9"/>
  <c r="G101" i="9"/>
  <c r="F101" i="9"/>
  <c r="E101" i="9"/>
  <c r="B101" i="9"/>
  <c r="H100" i="9"/>
  <c r="G100" i="9"/>
  <c r="E100" i="9" s="1"/>
  <c r="B100" i="9" s="1"/>
  <c r="F100" i="9"/>
  <c r="H99" i="9"/>
  <c r="G99" i="9"/>
  <c r="F99" i="9"/>
  <c r="H98" i="9"/>
  <c r="G98" i="9"/>
  <c r="F98" i="9"/>
  <c r="E98" i="9"/>
  <c r="B98" i="9" s="1"/>
  <c r="H97" i="9"/>
  <c r="G97" i="9"/>
  <c r="F97" i="9"/>
  <c r="H96" i="9"/>
  <c r="G96" i="9"/>
  <c r="E96" i="9" s="1"/>
  <c r="F96" i="9"/>
  <c r="H95" i="9"/>
  <c r="G95" i="9"/>
  <c r="F95" i="9"/>
  <c r="E95" i="9"/>
  <c r="B95" i="9"/>
  <c r="H94" i="9"/>
  <c r="G94" i="9"/>
  <c r="E94" i="9" s="1"/>
  <c r="B94" i="9" s="1"/>
  <c r="F94" i="9"/>
  <c r="H93" i="9"/>
  <c r="G93" i="9"/>
  <c r="F93" i="9"/>
  <c r="E93" i="9"/>
  <c r="B93" i="9"/>
  <c r="H92" i="9"/>
  <c r="G92" i="9"/>
  <c r="E92" i="9" s="1"/>
  <c r="B92" i="9" s="1"/>
  <c r="F92" i="9"/>
  <c r="H91" i="9"/>
  <c r="G91" i="9"/>
  <c r="F91" i="9"/>
  <c r="H90" i="9"/>
  <c r="G90" i="9"/>
  <c r="F90" i="9"/>
  <c r="E90" i="9"/>
  <c r="B90" i="9" s="1"/>
  <c r="H89" i="9"/>
  <c r="G89" i="9"/>
  <c r="F89" i="9"/>
  <c r="H88" i="9"/>
  <c r="G88" i="9"/>
  <c r="E88" i="9" s="1"/>
  <c r="F88" i="9"/>
  <c r="H87" i="9"/>
  <c r="G87" i="9"/>
  <c r="F87" i="9"/>
  <c r="E87" i="9"/>
  <c r="B87" i="9"/>
  <c r="H86" i="9"/>
  <c r="G86" i="9"/>
  <c r="F86" i="9"/>
  <c r="H85" i="9"/>
  <c r="G85" i="9"/>
  <c r="F85" i="9"/>
  <c r="E85" i="9"/>
  <c r="B85" i="9"/>
  <c r="H84" i="9"/>
  <c r="G84" i="9"/>
  <c r="E84" i="9" s="1"/>
  <c r="B84" i="9" s="1"/>
  <c r="F84" i="9"/>
  <c r="H83" i="9"/>
  <c r="G83" i="9"/>
  <c r="F83" i="9"/>
  <c r="H82" i="9"/>
  <c r="G82" i="9"/>
  <c r="F82" i="9"/>
  <c r="E82" i="9"/>
  <c r="H81" i="9"/>
  <c r="G81" i="9"/>
  <c r="F81" i="9"/>
  <c r="H80" i="9"/>
  <c r="G80" i="9"/>
  <c r="E80" i="9" s="1"/>
  <c r="F80" i="9"/>
  <c r="H79" i="9"/>
  <c r="G79" i="9"/>
  <c r="F79" i="9"/>
  <c r="E79" i="9"/>
  <c r="B79" i="9"/>
  <c r="H78" i="9"/>
  <c r="G78" i="9"/>
  <c r="E78" i="9" s="1"/>
  <c r="B78" i="9" s="1"/>
  <c r="F78" i="9"/>
  <c r="H77" i="9"/>
  <c r="G77" i="9"/>
  <c r="F77" i="9"/>
  <c r="E77" i="9"/>
  <c r="B77" i="9"/>
  <c r="H76" i="9"/>
  <c r="G76" i="9"/>
  <c r="E76" i="9" s="1"/>
  <c r="B76" i="9" s="1"/>
  <c r="F76" i="9"/>
  <c r="H75" i="9"/>
  <c r="G75" i="9"/>
  <c r="F75" i="9"/>
  <c r="H74" i="9"/>
  <c r="G74" i="9"/>
  <c r="F74" i="9"/>
  <c r="E74" i="9"/>
  <c r="B74" i="9" s="1"/>
  <c r="H73" i="9"/>
  <c r="G73" i="9"/>
  <c r="F73" i="9"/>
  <c r="H72" i="9"/>
  <c r="G72" i="9"/>
  <c r="E72" i="9" s="1"/>
  <c r="F72" i="9"/>
  <c r="H71" i="9"/>
  <c r="G71" i="9"/>
  <c r="F71" i="9"/>
  <c r="E71" i="9"/>
  <c r="B71" i="9"/>
  <c r="H70" i="9"/>
  <c r="G70" i="9"/>
  <c r="F70" i="9"/>
  <c r="H69" i="9"/>
  <c r="G69" i="9"/>
  <c r="F69" i="9"/>
  <c r="E69" i="9"/>
  <c r="B69" i="9"/>
  <c r="H68" i="9"/>
  <c r="G68" i="9"/>
  <c r="E68" i="9" s="1"/>
  <c r="B68" i="9" s="1"/>
  <c r="F68" i="9"/>
  <c r="H67" i="9"/>
  <c r="G67" i="9"/>
  <c r="F67" i="9"/>
  <c r="H66" i="9"/>
  <c r="G66" i="9"/>
  <c r="F66" i="9"/>
  <c r="E66" i="9"/>
  <c r="H65" i="9"/>
  <c r="G65" i="9"/>
  <c r="F65" i="9"/>
  <c r="H64" i="9"/>
  <c r="G64" i="9"/>
  <c r="E64" i="9" s="1"/>
  <c r="B64" i="9" s="1"/>
  <c r="F64" i="9"/>
  <c r="H63" i="9"/>
  <c r="G63" i="9"/>
  <c r="F63" i="9"/>
  <c r="E63" i="9"/>
  <c r="B63" i="9"/>
  <c r="H62" i="9"/>
  <c r="G62" i="9"/>
  <c r="F62" i="9"/>
  <c r="H61" i="9"/>
  <c r="G61" i="9"/>
  <c r="F61" i="9"/>
  <c r="E61" i="9"/>
  <c r="B61" i="9"/>
  <c r="H60" i="9"/>
  <c r="G60" i="9"/>
  <c r="E60" i="9" s="1"/>
  <c r="B60" i="9" s="1"/>
  <c r="F60" i="9"/>
  <c r="H59" i="9"/>
  <c r="G59" i="9"/>
  <c r="F59" i="9"/>
  <c r="H58" i="9"/>
  <c r="G58" i="9"/>
  <c r="F58" i="9"/>
  <c r="E58" i="9"/>
  <c r="H57" i="9"/>
  <c r="G57" i="9"/>
  <c r="F57" i="9"/>
  <c r="H56" i="9"/>
  <c r="G56" i="9"/>
  <c r="E56" i="9" s="1"/>
  <c r="F56" i="9"/>
  <c r="H55" i="9"/>
  <c r="G55" i="9"/>
  <c r="F55" i="9"/>
  <c r="E55" i="9"/>
  <c r="B55" i="9"/>
  <c r="H54" i="9"/>
  <c r="G54" i="9"/>
  <c r="F54" i="9"/>
  <c r="H53" i="9"/>
  <c r="G53" i="9"/>
  <c r="F53" i="9"/>
  <c r="E53" i="9"/>
  <c r="B53" i="9"/>
  <c r="H52" i="9"/>
  <c r="G52" i="9"/>
  <c r="F52" i="9"/>
  <c r="H51" i="9"/>
  <c r="G51" i="9"/>
  <c r="F51" i="9"/>
  <c r="E51" i="9"/>
  <c r="B51" i="9" s="1"/>
  <c r="H50" i="9"/>
  <c r="G50" i="9"/>
  <c r="F50" i="9"/>
  <c r="E50" i="9"/>
  <c r="B50" i="9" s="1"/>
  <c r="H49" i="9"/>
  <c r="G49" i="9"/>
  <c r="E49" i="9" s="1"/>
  <c r="F49" i="9"/>
  <c r="H48" i="9"/>
  <c r="G48" i="9"/>
  <c r="F48" i="9"/>
  <c r="H47" i="9"/>
  <c r="G47" i="9"/>
  <c r="F47" i="9"/>
  <c r="E47" i="9"/>
  <c r="B47" i="9" s="1"/>
  <c r="H46" i="9"/>
  <c r="G46" i="9"/>
  <c r="F46" i="9"/>
  <c r="E46" i="9"/>
  <c r="B46" i="9" s="1"/>
  <c r="H45" i="9"/>
  <c r="G45" i="9"/>
  <c r="E45" i="9" s="1"/>
  <c r="F45" i="9"/>
  <c r="H44" i="9"/>
  <c r="G44" i="9"/>
  <c r="F44" i="9"/>
  <c r="H43" i="9"/>
  <c r="G43" i="9"/>
  <c r="E43" i="9" s="1"/>
  <c r="B43" i="9" s="1"/>
  <c r="F43" i="9"/>
  <c r="H42" i="9"/>
  <c r="G42" i="9"/>
  <c r="F42" i="9"/>
  <c r="E42" i="9"/>
  <c r="B42" i="9"/>
  <c r="H41" i="9"/>
  <c r="G41" i="9"/>
  <c r="F41" i="9"/>
  <c r="H40" i="9"/>
  <c r="G40" i="9"/>
  <c r="F40" i="9"/>
  <c r="E40" i="9"/>
  <c r="H39" i="9"/>
  <c r="G39" i="9"/>
  <c r="F39" i="9"/>
  <c r="E39" i="9"/>
  <c r="B39" i="9"/>
  <c r="H38" i="9"/>
  <c r="G38" i="9"/>
  <c r="F38" i="9"/>
  <c r="H37" i="9"/>
  <c r="G37" i="9"/>
  <c r="F37" i="9"/>
  <c r="E37" i="9"/>
  <c r="B37" i="9"/>
  <c r="H36" i="9"/>
  <c r="E36" i="9" s="1"/>
  <c r="B36" i="9" s="1"/>
  <c r="G36" i="9"/>
  <c r="F36" i="9"/>
  <c r="H35" i="9"/>
  <c r="G35" i="9"/>
  <c r="E35" i="9" s="1"/>
  <c r="F35" i="9"/>
  <c r="H34" i="9"/>
  <c r="G34" i="9"/>
  <c r="F34" i="9"/>
  <c r="E34" i="9"/>
  <c r="B34" i="9"/>
  <c r="H33" i="9"/>
  <c r="G33" i="9"/>
  <c r="F33" i="9"/>
  <c r="H32" i="9"/>
  <c r="G32" i="9"/>
  <c r="F32" i="9"/>
  <c r="H31" i="9"/>
  <c r="G31" i="9"/>
  <c r="F31" i="9"/>
  <c r="E31" i="9"/>
  <c r="B31" i="9"/>
  <c r="H30" i="9"/>
  <c r="G30" i="9"/>
  <c r="E30" i="9" s="1"/>
  <c r="B30" i="9" s="1"/>
  <c r="F30" i="9"/>
  <c r="H29" i="9"/>
  <c r="G29" i="9"/>
  <c r="F29" i="9"/>
  <c r="E29" i="9"/>
  <c r="B29" i="9" s="1"/>
  <c r="H28" i="9"/>
  <c r="E28" i="9" s="1"/>
  <c r="B28" i="9" s="1"/>
  <c r="G28" i="9"/>
  <c r="F28" i="9"/>
  <c r="H27" i="9"/>
  <c r="G27" i="9"/>
  <c r="F27" i="9"/>
  <c r="H26" i="9"/>
  <c r="G26" i="9"/>
  <c r="F26" i="9"/>
  <c r="E26" i="9"/>
  <c r="B26" i="9"/>
  <c r="H25" i="9"/>
  <c r="G25" i="9"/>
  <c r="E25" i="9" s="1"/>
  <c r="B25" i="9" s="1"/>
  <c r="F25" i="9"/>
  <c r="H24" i="9"/>
  <c r="G24" i="9"/>
  <c r="F24" i="9"/>
  <c r="E24" i="9"/>
  <c r="B24" i="9" s="1"/>
  <c r="H23" i="9"/>
  <c r="G23" i="9"/>
  <c r="F23" i="9"/>
  <c r="E23" i="9"/>
  <c r="B23" i="9"/>
  <c r="H22" i="9"/>
  <c r="G22" i="9"/>
  <c r="E22" i="9" s="1"/>
  <c r="B22" i="9" s="1"/>
  <c r="F22" i="9"/>
  <c r="F21" i="9"/>
  <c r="F4" i="9"/>
  <c r="O3" i="9"/>
  <c r="G179" i="9" s="1"/>
  <c r="E179" i="9" s="1"/>
  <c r="B179" i="9" s="1"/>
  <c r="I3" i="9"/>
  <c r="H3" i="9"/>
  <c r="G3" i="9"/>
  <c r="D101" i="8"/>
  <c r="D95" i="8"/>
  <c r="D90" i="8"/>
  <c r="D85" i="8"/>
  <c r="D80" i="8"/>
  <c r="D75" i="8"/>
  <c r="D70" i="8"/>
  <c r="D65" i="8"/>
  <c r="D60" i="8"/>
  <c r="D55" i="8"/>
  <c r="D50" i="8"/>
  <c r="D44" i="8"/>
  <c r="D36" i="8"/>
  <c r="D24" i="8" s="1"/>
  <c r="D26" i="8"/>
  <c r="D18" i="8"/>
  <c r="D8" i="8"/>
  <c r="D6" i="8"/>
  <c r="E44" i="7"/>
  <c r="D44" i="7"/>
  <c r="D38" i="7" s="1"/>
  <c r="E39" i="7"/>
  <c r="E38" i="7" s="1"/>
  <c r="D39" i="7"/>
  <c r="E30" i="7"/>
  <c r="D30" i="7"/>
  <c r="E23" i="7"/>
  <c r="E22" i="7" s="1"/>
  <c r="I30" i="3" s="1"/>
  <c r="D23" i="7"/>
  <c r="D22" i="7" s="1"/>
  <c r="H30" i="3" s="1"/>
  <c r="E14" i="7"/>
  <c r="D14" i="7"/>
  <c r="E7" i="7"/>
  <c r="D7" i="7"/>
  <c r="D6" i="7" s="1"/>
  <c r="D5"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E35" i="6" s="1"/>
  <c r="I25" i="3" s="1"/>
  <c r="D39" i="6"/>
  <c r="F39" i="6" s="1"/>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E258" i="5"/>
  <c r="D258" i="5"/>
  <c r="F257" i="5"/>
  <c r="F256" i="5"/>
  <c r="F255" i="5"/>
  <c r="F254" i="5"/>
  <c r="F253" i="5"/>
  <c r="F252" i="5"/>
  <c r="F251" i="5"/>
  <c r="E250" i="5"/>
  <c r="E245" i="5" s="1"/>
  <c r="D1222" i="1" s="1"/>
  <c r="D250" i="5"/>
  <c r="F249" i="5"/>
  <c r="F248" i="5"/>
  <c r="F247" i="5"/>
  <c r="F246" i="5"/>
  <c r="E246" i="5"/>
  <c r="D246" i="5"/>
  <c r="F244" i="5"/>
  <c r="F243" i="5"/>
  <c r="E242" i="5"/>
  <c r="E238" i="5" s="1"/>
  <c r="D242" i="5"/>
  <c r="F242" i="5" s="1"/>
  <c r="F241" i="5"/>
  <c r="F240" i="5"/>
  <c r="E239" i="5"/>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F205" i="5"/>
  <c r="F204" i="5"/>
  <c r="F203" i="5"/>
  <c r="F202" i="5"/>
  <c r="F201" i="5"/>
  <c r="F200" i="5"/>
  <c r="F199" i="5"/>
  <c r="F198" i="5"/>
  <c r="E198" i="5"/>
  <c r="D198" i="5"/>
  <c r="F197" i="5"/>
  <c r="F196" i="5"/>
  <c r="F195" i="5"/>
  <c r="F194" i="5"/>
  <c r="F193" i="5"/>
  <c r="F192" i="5"/>
  <c r="E191" i="5"/>
  <c r="D191" i="5"/>
  <c r="F191" i="5" s="1"/>
  <c r="F190" i="5"/>
  <c r="E190" i="5"/>
  <c r="H309" i="9" s="1"/>
  <c r="D190" i="5"/>
  <c r="G309" i="9" s="1"/>
  <c r="F189" i="5"/>
  <c r="F188" i="5"/>
  <c r="F187" i="5"/>
  <c r="F186" i="5"/>
  <c r="F185" i="5"/>
  <c r="F184" i="5"/>
  <c r="F183" i="5"/>
  <c r="F182" i="5"/>
  <c r="F181" i="5"/>
  <c r="F180" i="5"/>
  <c r="E180" i="5"/>
  <c r="D180" i="5"/>
  <c r="D177" i="5" s="1"/>
  <c r="C1154" i="1"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E78" i="5" s="1"/>
  <c r="D79" i="5"/>
  <c r="F79" i="5" s="1"/>
  <c r="F77" i="5"/>
  <c r="F76" i="5"/>
  <c r="F75" i="5"/>
  <c r="F74" i="5"/>
  <c r="F73" i="5"/>
  <c r="F72" i="5"/>
  <c r="F71" i="5"/>
  <c r="E70" i="5"/>
  <c r="E69" i="5" s="1"/>
  <c r="E68" i="5" s="1"/>
  <c r="I21" i="3" s="1"/>
  <c r="D70" i="5"/>
  <c r="C1048" i="1"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F625" i="4"/>
  <c r="E625" i="4"/>
  <c r="D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D593" i="4"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F585" i="4"/>
  <c r="E585" i="4"/>
  <c r="D585" i="4"/>
  <c r="F584" i="4"/>
  <c r="F583" i="4"/>
  <c r="F582" i="4"/>
  <c r="E581" i="4"/>
  <c r="D581" i="4"/>
  <c r="F581" i="4" s="1"/>
  <c r="F579" i="4"/>
  <c r="F578" i="4"/>
  <c r="E577" i="4"/>
  <c r="D577" i="4"/>
  <c r="F577" i="4" s="1"/>
  <c r="F576" i="4"/>
  <c r="F575" i="4"/>
  <c r="E574" i="4"/>
  <c r="D574" i="4"/>
  <c r="F574" i="4" s="1"/>
  <c r="F573" i="4"/>
  <c r="F572" i="4"/>
  <c r="F571" i="4"/>
  <c r="E571" i="4"/>
  <c r="D571" i="4"/>
  <c r="F570" i="4"/>
  <c r="F569" i="4"/>
  <c r="F568" i="4"/>
  <c r="E568" i="4"/>
  <c r="E567" i="4" s="1"/>
  <c r="D561" i="1"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C524" i="1" s="1"/>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F483" i="4"/>
  <c r="F482" i="4"/>
  <c r="F481" i="4"/>
  <c r="E481" i="4"/>
  <c r="D481" i="4"/>
  <c r="F480" i="4"/>
  <c r="F479" i="4"/>
  <c r="F478" i="4"/>
  <c r="E478" i="4"/>
  <c r="D478" i="4"/>
  <c r="F477" i="4"/>
  <c r="F476" i="4"/>
  <c r="F475" i="4"/>
  <c r="F474" i="4"/>
  <c r="F473" i="4"/>
  <c r="E473" i="4"/>
  <c r="E472" i="4" s="1"/>
  <c r="D473" i="4"/>
  <c r="D472" i="4" s="1"/>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D418" i="4"/>
  <c r="F418" i="4" s="1"/>
  <c r="E417" i="4"/>
  <c r="D417" i="4"/>
  <c r="E416" i="4"/>
  <c r="D416" i="4"/>
  <c r="C411" i="1" s="1"/>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s="1"/>
  <c r="F362" i="4"/>
  <c r="F361" i="4"/>
  <c r="F360" i="4"/>
  <c r="F359" i="4"/>
  <c r="F358" i="4"/>
  <c r="F357" i="4"/>
  <c r="F356" i="4"/>
  <c r="E356" i="4"/>
  <c r="E351" i="4" s="1"/>
  <c r="D356" i="4"/>
  <c r="F355" i="4"/>
  <c r="F354" i="4"/>
  <c r="F353" i="4"/>
  <c r="E352" i="4"/>
  <c r="D352" i="4"/>
  <c r="F352" i="4" s="1"/>
  <c r="F349" i="4"/>
  <c r="F348" i="4"/>
  <c r="E348" i="4"/>
  <c r="D348" i="4"/>
  <c r="F347" i="4"/>
  <c r="F346" i="4"/>
  <c r="F345" i="4"/>
  <c r="E345" i="4"/>
  <c r="E344" i="4" s="1"/>
  <c r="D345" i="4"/>
  <c r="F344" i="4"/>
  <c r="D344" i="4"/>
  <c r="F343" i="4"/>
  <c r="F342" i="4"/>
  <c r="F341" i="4"/>
  <c r="F340" i="4"/>
  <c r="E339" i="4"/>
  <c r="D339" i="4"/>
  <c r="F339" i="4" s="1"/>
  <c r="F338" i="4"/>
  <c r="F337" i="4"/>
  <c r="F336" i="4"/>
  <c r="E336" i="4"/>
  <c r="D331" i="1"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0" i="4"/>
  <c r="F309" i="4"/>
  <c r="F308" i="4"/>
  <c r="F307" i="4"/>
  <c r="F306" i="4"/>
  <c r="F305" i="4"/>
  <c r="F304" i="4"/>
  <c r="E304" i="4"/>
  <c r="E299"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59" i="1" s="1"/>
  <c r="D264" i="4"/>
  <c r="F264" i="4" s="1"/>
  <c r="F262" i="4"/>
  <c r="F261" i="4"/>
  <c r="F260" i="4"/>
  <c r="F259" i="4"/>
  <c r="E259" i="4"/>
  <c r="D259" i="4"/>
  <c r="F258" i="4"/>
  <c r="F257" i="4"/>
  <c r="F256" i="4"/>
  <c r="F255" i="4"/>
  <c r="F254" i="4"/>
  <c r="F253" i="4"/>
  <c r="E253" i="4"/>
  <c r="D253" i="4"/>
  <c r="E252"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F219" i="4"/>
  <c r="E219" i="4"/>
  <c r="D219" i="4"/>
  <c r="F218" i="4"/>
  <c r="F217" i="4"/>
  <c r="E216" i="4"/>
  <c r="E215" i="4" s="1"/>
  <c r="D211" i="1" s="1"/>
  <c r="D216" i="4"/>
  <c r="F214" i="4"/>
  <c r="F213" i="4"/>
  <c r="F212" i="4"/>
  <c r="F211" i="4"/>
  <c r="F210" i="4"/>
  <c r="E210" i="4"/>
  <c r="D210" i="4"/>
  <c r="F209" i="4"/>
  <c r="F208" i="4"/>
  <c r="F207" i="4"/>
  <c r="F206" i="4"/>
  <c r="F205" i="4"/>
  <c r="F204" i="4"/>
  <c r="F203" i="4"/>
  <c r="E202" i="4"/>
  <c r="E196" i="4" s="1"/>
  <c r="D192" i="1" s="1"/>
  <c r="D202" i="4"/>
  <c r="F202" i="4" s="1"/>
  <c r="F201" i="4"/>
  <c r="F200" i="4"/>
  <c r="F199" i="4"/>
  <c r="F198" i="4"/>
  <c r="F197" i="4"/>
  <c r="E197" i="4"/>
  <c r="D197" i="4"/>
  <c r="D196" i="4" s="1"/>
  <c r="F196" i="4" s="1"/>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E163" i="4"/>
  <c r="D159" i="1" s="1"/>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s="1"/>
  <c r="F139" i="4" s="1"/>
  <c r="F138" i="4"/>
  <c r="F137" i="4"/>
  <c r="F136" i="4"/>
  <c r="F135" i="4"/>
  <c r="E134" i="4"/>
  <c r="E133" i="4" s="1"/>
  <c r="D129" i="1" s="1"/>
  <c r="D134" i="4"/>
  <c r="F134" i="4" s="1"/>
  <c r="D133" i="4"/>
  <c r="F133" i="4" s="1"/>
  <c r="F132" i="4"/>
  <c r="F131" i="4"/>
  <c r="F130" i="4"/>
  <c r="F129" i="4"/>
  <c r="F128" i="4"/>
  <c r="E128" i="4"/>
  <c r="D128" i="4"/>
  <c r="F127" i="4"/>
  <c r="F126" i="4"/>
  <c r="F125" i="4"/>
  <c r="E125" i="4"/>
  <c r="E124" i="4" s="1"/>
  <c r="D125" i="4"/>
  <c r="D124" i="4" s="1"/>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E68" i="4"/>
  <c r="F68" i="4" s="1"/>
  <c r="D68" i="4"/>
  <c r="F67" i="4"/>
  <c r="F66" i="4"/>
  <c r="F65" i="4"/>
  <c r="E65" i="4"/>
  <c r="D65" i="4"/>
  <c r="F64" i="4"/>
  <c r="F63" i="4"/>
  <c r="E62" i="4"/>
  <c r="D58" i="1" s="1"/>
  <c r="D62" i="4"/>
  <c r="F61" i="4"/>
  <c r="F60" i="4"/>
  <c r="F59" i="4"/>
  <c r="E59" i="4"/>
  <c r="D59" i="4"/>
  <c r="F58" i="4"/>
  <c r="F57" i="4"/>
  <c r="F56" i="4"/>
  <c r="F55" i="4"/>
  <c r="E54" i="4"/>
  <c r="D54" i="4"/>
  <c r="F54" i="4" s="1"/>
  <c r="F53" i="4"/>
  <c r="F52" i="4"/>
  <c r="F51" i="4"/>
  <c r="E51" i="4"/>
  <c r="E50" i="4" s="1"/>
  <c r="D46" i="1" s="1"/>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F8" i="4" s="1"/>
  <c r="D8" i="4"/>
  <c r="G187" i="9" s="1"/>
  <c r="E187" i="9" s="1"/>
  <c r="B187" i="9" s="1"/>
  <c r="E7"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8" i="1" s="1"/>
  <c r="C1577" i="1"/>
  <c r="H1577" i="1" s="1"/>
  <c r="H1576" i="1"/>
  <c r="G1576" i="1"/>
  <c r="C1576" i="1"/>
  <c r="H1575" i="1"/>
  <c r="G1575" i="1"/>
  <c r="C1575" i="1"/>
  <c r="C1574" i="1"/>
  <c r="H1574" i="1" s="1"/>
  <c r="C1573" i="1"/>
  <c r="H1572" i="1"/>
  <c r="G1572" i="1"/>
  <c r="C1572" i="1"/>
  <c r="G1571" i="1"/>
  <c r="C1571" i="1"/>
  <c r="H1571" i="1" s="1"/>
  <c r="C1570" i="1"/>
  <c r="H1570" i="1" s="1"/>
  <c r="C1569" i="1"/>
  <c r="H1569" i="1" s="1"/>
  <c r="H1568" i="1"/>
  <c r="G1568" i="1"/>
  <c r="C1568" i="1"/>
  <c r="H1567" i="1"/>
  <c r="G1567" i="1"/>
  <c r="C1567" i="1"/>
  <c r="C1566" i="1"/>
  <c r="H1566" i="1" s="1"/>
  <c r="C1565" i="1"/>
  <c r="H1564" i="1"/>
  <c r="G1564" i="1"/>
  <c r="C1564" i="1"/>
  <c r="G1563" i="1"/>
  <c r="C1563" i="1"/>
  <c r="H1563" i="1" s="1"/>
  <c r="C1562" i="1"/>
  <c r="H1562" i="1" s="1"/>
  <c r="C1561" i="1"/>
  <c r="H1561" i="1" s="1"/>
  <c r="H1560" i="1"/>
  <c r="G1560" i="1"/>
  <c r="C1560" i="1"/>
  <c r="H1559" i="1"/>
  <c r="G1559" i="1"/>
  <c r="C1559" i="1"/>
  <c r="C1558" i="1"/>
  <c r="H1558" i="1" s="1"/>
  <c r="C1557" i="1"/>
  <c r="H1556" i="1"/>
  <c r="G1556" i="1"/>
  <c r="C1556" i="1"/>
  <c r="G1555" i="1"/>
  <c r="C1555" i="1"/>
  <c r="H1555" i="1" s="1"/>
  <c r="C1554" i="1"/>
  <c r="H1554" i="1" s="1"/>
  <c r="C1553" i="1"/>
  <c r="H1553" i="1" s="1"/>
  <c r="H1552" i="1"/>
  <c r="G1552" i="1"/>
  <c r="C1552" i="1"/>
  <c r="H1551" i="1"/>
  <c r="G1551" i="1"/>
  <c r="C1551" i="1"/>
  <c r="C1550" i="1"/>
  <c r="C1549" i="1"/>
  <c r="H1548" i="1"/>
  <c r="G1548" i="1"/>
  <c r="C1548" i="1"/>
  <c r="G1547" i="1"/>
  <c r="C1547" i="1"/>
  <c r="H1547" i="1" s="1"/>
  <c r="C1546" i="1"/>
  <c r="H1546" i="1" s="1"/>
  <c r="C1545" i="1"/>
  <c r="H1545" i="1" s="1"/>
  <c r="H1544" i="1"/>
  <c r="G1544" i="1"/>
  <c r="C1544" i="1"/>
  <c r="H1543" i="1"/>
  <c r="G1543" i="1"/>
  <c r="C1543" i="1"/>
  <c r="C1542" i="1"/>
  <c r="C1541" i="1"/>
  <c r="H1540" i="1"/>
  <c r="G1540" i="1"/>
  <c r="C1540" i="1"/>
  <c r="G1539" i="1"/>
  <c r="C1539" i="1"/>
  <c r="H1539" i="1" s="1"/>
  <c r="C1538" i="1"/>
  <c r="H1538" i="1" s="1"/>
  <c r="C1537" i="1"/>
  <c r="H1537" i="1" s="1"/>
  <c r="H1536" i="1"/>
  <c r="G1536" i="1"/>
  <c r="C1536" i="1"/>
  <c r="H1535" i="1"/>
  <c r="G1535" i="1"/>
  <c r="C1535" i="1"/>
  <c r="C1534" i="1"/>
  <c r="C1533" i="1"/>
  <c r="H1532" i="1"/>
  <c r="G1532" i="1"/>
  <c r="C1532" i="1"/>
  <c r="G1531" i="1"/>
  <c r="C1531" i="1"/>
  <c r="H1531" i="1" s="1"/>
  <c r="C1530" i="1"/>
  <c r="H1530" i="1" s="1"/>
  <c r="C1529" i="1"/>
  <c r="H1529" i="1" s="1"/>
  <c r="H1528" i="1"/>
  <c r="G1528" i="1"/>
  <c r="C1528" i="1"/>
  <c r="H1527" i="1"/>
  <c r="G1527" i="1"/>
  <c r="C1527" i="1"/>
  <c r="C1526" i="1"/>
  <c r="C1525" i="1"/>
  <c r="G1523" i="1"/>
  <c r="C1523" i="1"/>
  <c r="H1523" i="1" s="1"/>
  <c r="G1522" i="1"/>
  <c r="C1522" i="1"/>
  <c r="H1522" i="1" s="1"/>
  <c r="C1521" i="1"/>
  <c r="H1521" i="1" s="1"/>
  <c r="H1520" i="1"/>
  <c r="G1520" i="1"/>
  <c r="C1520" i="1"/>
  <c r="H1519" i="1"/>
  <c r="G1519" i="1"/>
  <c r="C1519" i="1"/>
  <c r="H1516" i="1"/>
  <c r="G1516" i="1"/>
  <c r="C1516" i="1"/>
  <c r="G1515" i="1"/>
  <c r="C1515" i="1"/>
  <c r="H1515" i="1" s="1"/>
  <c r="G1514" i="1"/>
  <c r="C1514" i="1"/>
  <c r="H1514" i="1" s="1"/>
  <c r="C1513" i="1"/>
  <c r="H1513" i="1" s="1"/>
  <c r="H1512" i="1"/>
  <c r="G1512" i="1"/>
  <c r="C1512" i="1"/>
  <c r="H1511" i="1"/>
  <c r="G1511" i="1"/>
  <c r="C1511" i="1"/>
  <c r="C1510" i="1"/>
  <c r="C1509" i="1"/>
  <c r="H1508" i="1"/>
  <c r="G1508" i="1"/>
  <c r="C1508" i="1"/>
  <c r="G1507" i="1"/>
  <c r="C1507" i="1"/>
  <c r="H1507" i="1" s="1"/>
  <c r="G1506" i="1"/>
  <c r="C1506" i="1"/>
  <c r="H1506" i="1" s="1"/>
  <c r="C1505" i="1"/>
  <c r="H1505" i="1" s="1"/>
  <c r="H1504" i="1"/>
  <c r="G1504" i="1"/>
  <c r="C1504" i="1"/>
  <c r="H1503" i="1"/>
  <c r="G1503" i="1"/>
  <c r="C1503" i="1"/>
  <c r="C1502" i="1"/>
  <c r="C1501" i="1"/>
  <c r="H1500" i="1"/>
  <c r="G1500" i="1"/>
  <c r="C1500" i="1"/>
  <c r="G1499" i="1"/>
  <c r="C1499" i="1"/>
  <c r="H1499" i="1" s="1"/>
  <c r="G1498" i="1"/>
  <c r="C1498" i="1"/>
  <c r="H1498" i="1" s="1"/>
  <c r="C1497" i="1"/>
  <c r="H1497" i="1" s="1"/>
  <c r="H1496" i="1"/>
  <c r="G1496" i="1"/>
  <c r="C1496" i="1"/>
  <c r="H1495" i="1"/>
  <c r="G1495" i="1"/>
  <c r="C1495" i="1"/>
  <c r="C1494" i="1"/>
  <c r="C1493" i="1"/>
  <c r="H1492" i="1"/>
  <c r="G1492" i="1"/>
  <c r="C1492" i="1"/>
  <c r="G1491" i="1"/>
  <c r="C1491" i="1"/>
  <c r="H1491" i="1" s="1"/>
  <c r="G1490" i="1"/>
  <c r="C1490" i="1"/>
  <c r="H1490" i="1" s="1"/>
  <c r="C1489" i="1"/>
  <c r="H1489" i="1" s="1"/>
  <c r="H1488" i="1"/>
  <c r="G1488" i="1"/>
  <c r="C1488" i="1"/>
  <c r="H1487" i="1"/>
  <c r="G1487" i="1"/>
  <c r="C1487" i="1"/>
  <c r="C1486" i="1"/>
  <c r="C1485" i="1"/>
  <c r="H1484" i="1"/>
  <c r="G1484" i="1"/>
  <c r="C1484" i="1"/>
  <c r="G1483" i="1"/>
  <c r="C1483" i="1"/>
  <c r="H1483" i="1" s="1"/>
  <c r="C1482" i="1"/>
  <c r="H1482" i="1" s="1"/>
  <c r="H1480" i="1"/>
  <c r="G1480" i="1"/>
  <c r="C1480" i="1"/>
  <c r="D1479" i="1"/>
  <c r="C1479" i="1"/>
  <c r="J1479" i="1" s="1"/>
  <c r="J1478" i="1"/>
  <c r="H1478" i="1"/>
  <c r="G1478" i="1"/>
  <c r="I1478" i="1" s="1"/>
  <c r="D1478" i="1"/>
  <c r="C1478" i="1"/>
  <c r="H1477" i="1"/>
  <c r="D1477" i="1"/>
  <c r="C1477" i="1"/>
  <c r="D1476" i="1"/>
  <c r="C1476" i="1"/>
  <c r="H1475" i="1"/>
  <c r="G1475" i="1"/>
  <c r="D1475" i="1"/>
  <c r="C1475" i="1"/>
  <c r="D1474" i="1"/>
  <c r="H1474" i="1" s="1"/>
  <c r="C1474" i="1"/>
  <c r="D1473" i="1"/>
  <c r="C1473" i="1"/>
  <c r="D1472" i="1"/>
  <c r="C1472" i="1"/>
  <c r="J1471" i="1"/>
  <c r="H1471" i="1"/>
  <c r="G1471" i="1"/>
  <c r="I1471" i="1" s="1"/>
  <c r="D1471" i="1"/>
  <c r="C1471" i="1"/>
  <c r="D1470" i="1"/>
  <c r="H1470" i="1" s="1"/>
  <c r="C1470" i="1"/>
  <c r="H1469" i="1"/>
  <c r="G1469" i="1"/>
  <c r="D1469" i="1"/>
  <c r="C1469" i="1"/>
  <c r="D1468" i="1"/>
  <c r="C1468" i="1"/>
  <c r="G1467" i="1"/>
  <c r="D1467" i="1"/>
  <c r="C1467" i="1"/>
  <c r="J1466" i="1"/>
  <c r="D1466" i="1"/>
  <c r="C1466" i="1"/>
  <c r="J1465" i="1"/>
  <c r="H1465" i="1"/>
  <c r="G1465" i="1"/>
  <c r="D1465" i="1"/>
  <c r="C1465" i="1"/>
  <c r="D1464" i="1"/>
  <c r="C1464" i="1"/>
  <c r="G1463" i="1"/>
  <c r="D1463" i="1"/>
  <c r="C1463" i="1"/>
  <c r="J1462" i="1"/>
  <c r="D1462" i="1"/>
  <c r="C1462" i="1"/>
  <c r="G1462" i="1" s="1"/>
  <c r="D1461" i="1"/>
  <c r="C1461" i="1"/>
  <c r="G1461" i="1" s="1"/>
  <c r="J1460" i="1"/>
  <c r="D1460" i="1"/>
  <c r="H1460" i="1" s="1"/>
  <c r="C1460" i="1"/>
  <c r="D1459" i="1"/>
  <c r="J1459" i="1" s="1"/>
  <c r="C1459" i="1"/>
  <c r="H1458" i="1"/>
  <c r="G1458" i="1"/>
  <c r="I1458" i="1" s="1"/>
  <c r="D1458" i="1"/>
  <c r="J1458" i="1" s="1"/>
  <c r="C1458" i="1"/>
  <c r="D1457" i="1"/>
  <c r="C1457" i="1"/>
  <c r="G1457" i="1" s="1"/>
  <c r="J1456" i="1"/>
  <c r="D1456" i="1"/>
  <c r="H1456" i="1" s="1"/>
  <c r="C1456" i="1"/>
  <c r="D1455" i="1"/>
  <c r="H1455" i="1" s="1"/>
  <c r="C1455" i="1"/>
  <c r="D1454" i="1"/>
  <c r="C1454" i="1"/>
  <c r="G1454" i="1" s="1"/>
  <c r="D1453" i="1"/>
  <c r="C1453" i="1"/>
  <c r="G1453" i="1" s="1"/>
  <c r="J1452" i="1"/>
  <c r="D1452" i="1"/>
  <c r="H1452" i="1" s="1"/>
  <c r="C1452" i="1"/>
  <c r="D1451" i="1"/>
  <c r="H1451" i="1" s="1"/>
  <c r="C1451" i="1"/>
  <c r="J1450" i="1"/>
  <c r="H1450" i="1"/>
  <c r="G1450" i="1"/>
  <c r="I1450" i="1" s="1"/>
  <c r="D1450" i="1"/>
  <c r="C1450" i="1"/>
  <c r="D1449" i="1"/>
  <c r="C1449" i="1"/>
  <c r="J1449" i="1" s="1"/>
  <c r="D1448" i="1"/>
  <c r="G1448" i="1" s="1"/>
  <c r="C1448" i="1"/>
  <c r="J1448" i="1" s="1"/>
  <c r="H1447" i="1"/>
  <c r="D1447" i="1"/>
  <c r="C1447" i="1"/>
  <c r="G1447" i="1" s="1"/>
  <c r="I1447" i="1" s="1"/>
  <c r="D1446" i="1"/>
  <c r="J1446" i="1" s="1"/>
  <c r="C1446" i="1"/>
  <c r="H1446" i="1" s="1"/>
  <c r="H1445" i="1"/>
  <c r="G1445" i="1"/>
  <c r="D1445" i="1"/>
  <c r="C1445" i="1"/>
  <c r="J1445" i="1" s="1"/>
  <c r="D1444" i="1"/>
  <c r="C1444" i="1"/>
  <c r="H1444" i="1" s="1"/>
  <c r="J1443" i="1"/>
  <c r="H1443" i="1"/>
  <c r="G1443" i="1"/>
  <c r="I1443" i="1" s="1"/>
  <c r="D1443" i="1"/>
  <c r="C1443" i="1"/>
  <c r="D1442" i="1"/>
  <c r="C1442" i="1"/>
  <c r="J1442" i="1" s="1"/>
  <c r="H1441" i="1"/>
  <c r="G1441" i="1"/>
  <c r="I1441" i="1" s="1"/>
  <c r="D1441" i="1"/>
  <c r="C1441" i="1"/>
  <c r="J1441" i="1" s="1"/>
  <c r="D1440" i="1"/>
  <c r="C1440" i="1"/>
  <c r="H1440" i="1" s="1"/>
  <c r="J1439" i="1"/>
  <c r="H1439" i="1"/>
  <c r="G1439" i="1"/>
  <c r="I1439" i="1" s="1"/>
  <c r="D1439" i="1"/>
  <c r="C1439" i="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D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D1276" i="1"/>
  <c r="H1276" i="1" s="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D1262" i="1"/>
  <c r="C1262" i="1"/>
  <c r="H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C1229" i="1"/>
  <c r="H1229" i="1" s="1"/>
  <c r="D1228" i="1"/>
  <c r="H1228" i="1" s="1"/>
  <c r="C1228" i="1"/>
  <c r="D1227" i="1"/>
  <c r="C1227" i="1"/>
  <c r="H1226" i="1"/>
  <c r="G1226" i="1"/>
  <c r="D1226" i="1"/>
  <c r="C1226" i="1"/>
  <c r="D1225" i="1"/>
  <c r="C1225" i="1"/>
  <c r="H1225" i="1" s="1"/>
  <c r="G1224" i="1"/>
  <c r="D1224" i="1"/>
  <c r="H1224" i="1" s="1"/>
  <c r="C1224" i="1"/>
  <c r="D1223" i="1"/>
  <c r="C1223" i="1"/>
  <c r="G1223" i="1" s="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D524" i="1"/>
  <c r="D523"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D412" i="1"/>
  <c r="D411" i="1"/>
  <c r="H406" i="1"/>
  <c r="G406" i="1"/>
  <c r="D406" i="1"/>
  <c r="C406" i="1"/>
  <c r="D405" i="1"/>
  <c r="C405" i="1"/>
  <c r="H405" i="1" s="1"/>
  <c r="H404" i="1"/>
  <c r="D404" i="1"/>
  <c r="C404" i="1"/>
  <c r="G404" i="1" s="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D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C212"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 i="9" l="1"/>
  <c r="B32" i="9" s="1"/>
  <c r="E287" i="9"/>
  <c r="B287" i="9" s="1"/>
  <c r="E27" i="9"/>
  <c r="B27" i="9" s="1"/>
  <c r="F217" i="9"/>
  <c r="B217" i="9" s="1"/>
  <c r="F215" i="9"/>
  <c r="B215" i="9" s="1"/>
  <c r="E286" i="9"/>
  <c r="B286" i="9" s="1"/>
  <c r="G1225" i="1"/>
  <c r="H1223" i="1"/>
  <c r="H1227" i="1"/>
  <c r="G1229" i="1"/>
  <c r="G1227" i="1"/>
  <c r="G1228" i="1"/>
  <c r="E237" i="5"/>
  <c r="F250" i="5"/>
  <c r="E281" i="9"/>
  <c r="B281" i="9" s="1"/>
  <c r="E292" i="9"/>
  <c r="B292" i="9" s="1"/>
  <c r="G1276" i="1"/>
  <c r="G1262" i="1"/>
  <c r="F416" i="4"/>
  <c r="E643" i="4"/>
  <c r="D637" i="1" s="1"/>
  <c r="E644" i="4"/>
  <c r="D638" i="1" s="1"/>
  <c r="E273" i="9"/>
  <c r="B273" i="9" s="1"/>
  <c r="G405" i="1"/>
  <c r="D644" i="4"/>
  <c r="C638" i="1" s="1"/>
  <c r="D643" i="4"/>
  <c r="F643" i="4" s="1"/>
  <c r="H411" i="1"/>
  <c r="G411" i="1"/>
  <c r="C412" i="1"/>
  <c r="F417" i="4"/>
  <c r="E302" i="9"/>
  <c r="B302" i="9" s="1"/>
  <c r="E297" i="9"/>
  <c r="B297" i="9" s="1"/>
  <c r="H331" i="1"/>
  <c r="G331" i="1"/>
  <c r="H58" i="1"/>
  <c r="G58" i="1"/>
  <c r="G129" i="1"/>
  <c r="H129" i="1"/>
  <c r="H1154" i="1"/>
  <c r="G1154" i="1"/>
  <c r="F593" i="4"/>
  <c r="C587" i="1"/>
  <c r="H184" i="1"/>
  <c r="G184" i="1"/>
  <c r="H524" i="1"/>
  <c r="G524" i="1"/>
  <c r="H1048" i="1"/>
  <c r="G1048" i="1"/>
  <c r="J1440" i="1"/>
  <c r="J1444" i="1"/>
  <c r="G1446" i="1"/>
  <c r="I1446" i="1" s="1"/>
  <c r="J1457" i="1"/>
  <c r="H1459" i="1"/>
  <c r="J1473" i="1"/>
  <c r="H1473" i="1"/>
  <c r="D163" i="4"/>
  <c r="F169" i="4"/>
  <c r="G310" i="9"/>
  <c r="E310" i="9" s="1"/>
  <c r="B310" i="9" s="1"/>
  <c r="F206" i="5"/>
  <c r="B45" i="9"/>
  <c r="B80" i="9"/>
  <c r="B131" i="9"/>
  <c r="D515" i="4"/>
  <c r="F522" i="4"/>
  <c r="C192" i="1"/>
  <c r="C516" i="1"/>
  <c r="G1442" i="1"/>
  <c r="I1442" i="1" s="1"/>
  <c r="J1447" i="1"/>
  <c r="G1449" i="1"/>
  <c r="G1452" i="1"/>
  <c r="I1452" i="1" s="1"/>
  <c r="H1454" i="1"/>
  <c r="G1456" i="1"/>
  <c r="I1456" i="1" s="1"/>
  <c r="J1463" i="1"/>
  <c r="H1463" i="1"/>
  <c r="I1465" i="1"/>
  <c r="J1467" i="1"/>
  <c r="H1467" i="1"/>
  <c r="G1473" i="1"/>
  <c r="I1473" i="1" s="1"/>
  <c r="F106" i="4"/>
  <c r="F124" i="4"/>
  <c r="E151" i="4"/>
  <c r="D224" i="4"/>
  <c r="E311" i="4"/>
  <c r="D421" i="4"/>
  <c r="F427" i="4"/>
  <c r="E580" i="4"/>
  <c r="D574" i="1" s="1"/>
  <c r="E141" i="6"/>
  <c r="I24" i="3"/>
  <c r="G307" i="9"/>
  <c r="D176" i="5"/>
  <c r="D212" i="1"/>
  <c r="H1442" i="1"/>
  <c r="H1449" i="1"/>
  <c r="G1451" i="1"/>
  <c r="I1451" i="1" s="1"/>
  <c r="G1455" i="1"/>
  <c r="I1455" i="1" s="1"/>
  <c r="H1461" i="1"/>
  <c r="I1463" i="1"/>
  <c r="I1467" i="1"/>
  <c r="J1474" i="1"/>
  <c r="G1474" i="1"/>
  <c r="I1474" i="1" s="1"/>
  <c r="H1525" i="1"/>
  <c r="G1525" i="1"/>
  <c r="H1533" i="1"/>
  <c r="G1533" i="1"/>
  <c r="H1541" i="1"/>
  <c r="G1541" i="1"/>
  <c r="H1549" i="1"/>
  <c r="G1549" i="1"/>
  <c r="H1557" i="1"/>
  <c r="G1557" i="1"/>
  <c r="H1565" i="1"/>
  <c r="G1565" i="1"/>
  <c r="H1573" i="1"/>
  <c r="G1573" i="1"/>
  <c r="E6" i="4"/>
  <c r="D459" i="4"/>
  <c r="F460" i="4"/>
  <c r="F644" i="4"/>
  <c r="G289" i="9"/>
  <c r="E289" i="9" s="1"/>
  <c r="B289" i="9" s="1"/>
  <c r="F88" i="5"/>
  <c r="D87" i="5"/>
  <c r="F6" i="6"/>
  <c r="D42" i="8"/>
  <c r="C1481" i="1"/>
  <c r="G143" i="9"/>
  <c r="E143" i="9" s="1"/>
  <c r="B143" i="9" s="1"/>
  <c r="F603" i="4"/>
  <c r="J1464" i="1"/>
  <c r="G1464" i="1"/>
  <c r="J1468" i="1"/>
  <c r="G1468" i="1"/>
  <c r="H1472" i="1"/>
  <c r="G1472" i="1"/>
  <c r="J1476" i="1"/>
  <c r="H1476" i="1"/>
  <c r="H1526" i="1"/>
  <c r="G1526" i="1"/>
  <c r="H1534" i="1"/>
  <c r="G1534" i="1"/>
  <c r="H1542" i="1"/>
  <c r="G1542" i="1"/>
  <c r="H1550" i="1"/>
  <c r="G1550" i="1"/>
  <c r="D152" i="4"/>
  <c r="F153" i="4"/>
  <c r="H1466" i="1"/>
  <c r="G1466" i="1"/>
  <c r="G1476" i="1"/>
  <c r="H1485" i="1"/>
  <c r="G1485" i="1"/>
  <c r="H1493" i="1"/>
  <c r="G1493" i="1"/>
  <c r="H1501" i="1"/>
  <c r="G1501" i="1"/>
  <c r="H1509" i="1"/>
  <c r="G1509" i="1"/>
  <c r="G1530" i="1"/>
  <c r="G1538" i="1"/>
  <c r="G1546" i="1"/>
  <c r="G1554" i="1"/>
  <c r="G1562" i="1"/>
  <c r="G1570" i="1"/>
  <c r="G1578" i="1"/>
  <c r="D12" i="5"/>
  <c r="F13" i="5"/>
  <c r="D134" i="5"/>
  <c r="F135" i="5"/>
  <c r="F177" i="5"/>
  <c r="F99" i="6"/>
  <c r="D89" i="6"/>
  <c r="D529" i="4"/>
  <c r="F530" i="4"/>
  <c r="D69" i="5"/>
  <c r="F70" i="5"/>
  <c r="C243" i="1"/>
  <c r="C597" i="1"/>
  <c r="G1440" i="1"/>
  <c r="I1440" i="1" s="1"/>
  <c r="G1444" i="1"/>
  <c r="I1444" i="1" s="1"/>
  <c r="H1448" i="1"/>
  <c r="I1448" i="1" s="1"/>
  <c r="G1460" i="1"/>
  <c r="I1460" i="1" s="1"/>
  <c r="H1462" i="1"/>
  <c r="I1462" i="1" s="1"/>
  <c r="H1464" i="1"/>
  <c r="H1468" i="1"/>
  <c r="G1470" i="1"/>
  <c r="J1477" i="1"/>
  <c r="G1477" i="1"/>
  <c r="I1477" i="1" s="1"/>
  <c r="H1486" i="1"/>
  <c r="G1486" i="1"/>
  <c r="H1494" i="1"/>
  <c r="G1494" i="1"/>
  <c r="H1502" i="1"/>
  <c r="G1502" i="1"/>
  <c r="H1510" i="1"/>
  <c r="G1510" i="1"/>
  <c r="F252" i="4"/>
  <c r="D263" i="4"/>
  <c r="E363" i="4"/>
  <c r="D484" i="4"/>
  <c r="D7" i="5"/>
  <c r="F8" i="5"/>
  <c r="F36" i="6"/>
  <c r="D35" i="6"/>
  <c r="B227" i="9"/>
  <c r="D47" i="1"/>
  <c r="J1451" i="1"/>
  <c r="H1453" i="1"/>
  <c r="J1455" i="1"/>
  <c r="H1457" i="1"/>
  <c r="I1457" i="1" s="1"/>
  <c r="G1459" i="1"/>
  <c r="I1459" i="1" s="1"/>
  <c r="J1472" i="1"/>
  <c r="H1479" i="1"/>
  <c r="G1479" i="1"/>
  <c r="G1482" i="1"/>
  <c r="D50" i="4"/>
  <c r="F62" i="4"/>
  <c r="F188" i="4"/>
  <c r="D215" i="4"/>
  <c r="F216" i="4"/>
  <c r="E515" i="4"/>
  <c r="D509" i="1" s="1"/>
  <c r="D567" i="4"/>
  <c r="I20" i="3"/>
  <c r="E6" i="5"/>
  <c r="H29" i="3"/>
  <c r="G275" i="9"/>
  <c r="E275" i="9" s="1"/>
  <c r="B275" i="9" s="1"/>
  <c r="G171" i="9"/>
  <c r="E171" i="9" s="1"/>
  <c r="B171" i="9" s="1"/>
  <c r="G279" i="9"/>
  <c r="E279" i="9" s="1"/>
  <c r="B279" i="9" s="1"/>
  <c r="G175" i="9"/>
  <c r="E175" i="9" s="1"/>
  <c r="B175" i="9" s="1"/>
  <c r="G167" i="9"/>
  <c r="E167" i="9" s="1"/>
  <c r="B167" i="9" s="1"/>
  <c r="D44" i="4"/>
  <c r="D299" i="4"/>
  <c r="D351" i="4"/>
  <c r="D580" i="4"/>
  <c r="D78" i="5"/>
  <c r="D114" i="6"/>
  <c r="B56" i="9"/>
  <c r="D245" i="5"/>
  <c r="D237" i="5" s="1"/>
  <c r="E5" i="7"/>
  <c r="D49" i="8"/>
  <c r="C1524" i="1" s="1"/>
  <c r="B96" i="9"/>
  <c r="B152" i="9"/>
  <c r="D118" i="5"/>
  <c r="G290" i="9"/>
  <c r="E290" i="9" s="1"/>
  <c r="B290" i="9" s="1"/>
  <c r="D146" i="5"/>
  <c r="E33" i="9"/>
  <c r="B33" i="9" s="1"/>
  <c r="B35" i="9"/>
  <c r="E48" i="9"/>
  <c r="B48" i="9" s="1"/>
  <c r="B66" i="9"/>
  <c r="E70" i="9"/>
  <c r="B70" i="9" s="1"/>
  <c r="B72" i="9"/>
  <c r="B144" i="9"/>
  <c r="B238" i="9"/>
  <c r="B240" i="9"/>
  <c r="B245" i="9"/>
  <c r="G1558" i="1"/>
  <c r="G1566" i="1"/>
  <c r="G1574" i="1"/>
  <c r="I10" i="9"/>
  <c r="G183" i="9"/>
  <c r="E183" i="9" s="1"/>
  <c r="B183" i="9" s="1"/>
  <c r="G1489" i="1"/>
  <c r="G1497" i="1"/>
  <c r="G1505" i="1"/>
  <c r="G1513" i="1"/>
  <c r="G1521" i="1"/>
  <c r="G1529" i="1"/>
  <c r="G1537" i="1"/>
  <c r="G1545" i="1"/>
  <c r="G1553" i="1"/>
  <c r="G1561" i="1"/>
  <c r="G1569" i="1"/>
  <c r="G1577" i="1"/>
  <c r="F119" i="5"/>
  <c r="F149" i="5"/>
  <c r="B40" i="9"/>
  <c r="B82" i="9"/>
  <c r="E86" i="9"/>
  <c r="B86" i="9" s="1"/>
  <c r="B88" i="9"/>
  <c r="D7" i="4"/>
  <c r="H307" i="9"/>
  <c r="E176" i="5"/>
  <c r="E309" i="9"/>
  <c r="B309" i="9" s="1"/>
  <c r="F238" i="5"/>
  <c r="G317" i="9"/>
  <c r="E317" i="9" s="1"/>
  <c r="D141" i="6"/>
  <c r="E38" i="9"/>
  <c r="B38" i="9" s="1"/>
  <c r="B58" i="9"/>
  <c r="E62" i="9"/>
  <c r="B62" i="9" s="1"/>
  <c r="E137" i="9"/>
  <c r="B137" i="9" s="1"/>
  <c r="E158" i="9"/>
  <c r="B158" i="9" s="1"/>
  <c r="B49" i="9"/>
  <c r="B123" i="9"/>
  <c r="B299" i="9"/>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B115" i="9"/>
  <c r="G164" i="9"/>
  <c r="E164" i="9" s="1"/>
  <c r="B164" i="9" s="1"/>
  <c r="E44" i="9"/>
  <c r="B44" i="9" s="1"/>
  <c r="E57" i="9"/>
  <c r="B57" i="9" s="1"/>
  <c r="E59" i="9"/>
  <c r="B59" i="9" s="1"/>
  <c r="E65" i="9"/>
  <c r="B65" i="9" s="1"/>
  <c r="E67" i="9"/>
  <c r="B67" i="9" s="1"/>
  <c r="E73" i="9"/>
  <c r="B73" i="9" s="1"/>
  <c r="E75" i="9"/>
  <c r="B75" i="9" s="1"/>
  <c r="E81" i="9"/>
  <c r="B81" i="9" s="1"/>
  <c r="E83" i="9"/>
  <c r="B83" i="9" s="1"/>
  <c r="E89" i="9"/>
  <c r="B89" i="9" s="1"/>
  <c r="E91" i="9"/>
  <c r="B91" i="9" s="1"/>
  <c r="E97" i="9"/>
  <c r="B97" i="9" s="1"/>
  <c r="E99" i="9"/>
  <c r="B99" i="9" s="1"/>
  <c r="E105" i="9"/>
  <c r="B105" i="9" s="1"/>
  <c r="B107" i="9"/>
  <c r="E142" i="9"/>
  <c r="B142" i="9" s="1"/>
  <c r="E153" i="9"/>
  <c r="B153" i="9" s="1"/>
  <c r="B155" i="9"/>
  <c r="B222" i="9"/>
  <c r="B224" i="9"/>
  <c r="B237" i="9"/>
  <c r="B246" i="9"/>
  <c r="B248" i="9"/>
  <c r="B253" i="9"/>
  <c r="B264" i="9"/>
  <c r="B269" i="9"/>
  <c r="H165" i="9"/>
  <c r="G169" i="9"/>
  <c r="E169" i="9" s="1"/>
  <c r="B169" i="9" s="1"/>
  <c r="G173" i="9"/>
  <c r="E173" i="9" s="1"/>
  <c r="B173" i="9" s="1"/>
  <c r="G177" i="9"/>
  <c r="E177" i="9" s="1"/>
  <c r="B177" i="9" s="1"/>
  <c r="G181" i="9"/>
  <c r="E181" i="9" s="1"/>
  <c r="B181" i="9" s="1"/>
  <c r="G185" i="9"/>
  <c r="E185" i="9" s="1"/>
  <c r="B185" i="9" s="1"/>
  <c r="G189" i="9"/>
  <c r="E189" i="9" s="1"/>
  <c r="B189" i="9" s="1"/>
  <c r="M213" i="9"/>
  <c r="B260" i="9"/>
  <c r="B291" i="9"/>
  <c r="E41" i="9"/>
  <c r="B41" i="9" s="1"/>
  <c r="E126" i="9"/>
  <c r="B126" i="9" s="1"/>
  <c r="G162" i="9"/>
  <c r="E162" i="9" s="1"/>
  <c r="B162" i="9" s="1"/>
  <c r="B214" i="9"/>
  <c r="B216" i="9"/>
  <c r="B229" i="9"/>
  <c r="F277" i="9"/>
  <c r="E52" i="9"/>
  <c r="B52" i="9" s="1"/>
  <c r="E54" i="9"/>
  <c r="B54" i="9" s="1"/>
  <c r="E118" i="9"/>
  <c r="B118" i="9" s="1"/>
  <c r="F214" i="9"/>
  <c r="F235" i="9"/>
  <c r="B235" i="9" s="1"/>
  <c r="B242" i="9"/>
  <c r="F251" i="9"/>
  <c r="B251" i="9" s="1"/>
  <c r="B258" i="9"/>
  <c r="F267" i="9"/>
  <c r="B267" i="9" s="1"/>
  <c r="E305" i="9"/>
  <c r="B305" i="9" s="1"/>
  <c r="F311" i="9"/>
  <c r="I23" i="3" l="1"/>
  <c r="D1214" i="1"/>
  <c r="H638" i="1"/>
  <c r="C637" i="1"/>
  <c r="G637" i="1" s="1"/>
  <c r="G638" i="1"/>
  <c r="H412" i="1"/>
  <c r="G412" i="1"/>
  <c r="F237" i="5"/>
  <c r="H23" i="3"/>
  <c r="C1214" i="1"/>
  <c r="F118" i="5"/>
  <c r="C1096" i="1"/>
  <c r="F484" i="4"/>
  <c r="C478" i="1"/>
  <c r="G243" i="1"/>
  <c r="H243" i="1"/>
  <c r="I1464" i="1"/>
  <c r="C1065" i="1"/>
  <c r="F87" i="5"/>
  <c r="H22" i="3"/>
  <c r="F176" i="5"/>
  <c r="C1153" i="1"/>
  <c r="D175" i="5"/>
  <c r="F224" i="4"/>
  <c r="C220" i="1"/>
  <c r="H516" i="1"/>
  <c r="G516" i="1"/>
  <c r="F44" i="4"/>
  <c r="C40" i="1"/>
  <c r="D6" i="4"/>
  <c r="C3" i="1"/>
  <c r="F7" i="4"/>
  <c r="F567" i="4"/>
  <c r="C561" i="1"/>
  <c r="I1479" i="1"/>
  <c r="H47" i="1"/>
  <c r="G47" i="1"/>
  <c r="E350" i="4"/>
  <c r="D358" i="1"/>
  <c r="H21" i="9"/>
  <c r="G21" i="9"/>
  <c r="D151" i="4"/>
  <c r="F152" i="4"/>
  <c r="C148" i="1"/>
  <c r="E307" i="9"/>
  <c r="B307" i="9" s="1"/>
  <c r="I17" i="3"/>
  <c r="E289" i="4"/>
  <c r="D147" i="1"/>
  <c r="H192" i="1"/>
  <c r="G192" i="1"/>
  <c r="E528" i="4"/>
  <c r="F50" i="4"/>
  <c r="C46" i="1"/>
  <c r="F114" i="6"/>
  <c r="H27" i="3"/>
  <c r="C1408" i="1"/>
  <c r="D43" i="8"/>
  <c r="F263" i="4"/>
  <c r="C259" i="1"/>
  <c r="F69" i="5"/>
  <c r="D68" i="5"/>
  <c r="C1047" i="1"/>
  <c r="F134" i="5"/>
  <c r="C1112" i="1"/>
  <c r="E420" i="4"/>
  <c r="F245" i="5"/>
  <c r="C1222" i="1"/>
  <c r="D306" i="1"/>
  <c r="E298" i="4"/>
  <c r="F141" i="6"/>
  <c r="H28" i="3"/>
  <c r="C1435" i="1"/>
  <c r="F78" i="5"/>
  <c r="C1056" i="1"/>
  <c r="I28" i="3"/>
  <c r="D1435" i="1"/>
  <c r="F515" i="4"/>
  <c r="C509" i="1"/>
  <c r="F311" i="4"/>
  <c r="G587" i="1"/>
  <c r="H587" i="1"/>
  <c r="F7" i="5"/>
  <c r="H20" i="3"/>
  <c r="C985" i="1"/>
  <c r="E165" i="9"/>
  <c r="B165" i="9" s="1"/>
  <c r="B317" i="9"/>
  <c r="E316" i="9"/>
  <c r="F580" i="4"/>
  <c r="C574" i="1"/>
  <c r="F215" i="4"/>
  <c r="C211" i="1"/>
  <c r="F35" i="6"/>
  <c r="H25" i="3"/>
  <c r="C1329" i="1"/>
  <c r="F529" i="4"/>
  <c r="D528" i="4"/>
  <c r="C523" i="1"/>
  <c r="F12" i="5"/>
  <c r="C990" i="1"/>
  <c r="I1472" i="1"/>
  <c r="H1481" i="1"/>
  <c r="G1481" i="1"/>
  <c r="D984" i="1"/>
  <c r="B192" i="9"/>
  <c r="G1524" i="1"/>
  <c r="H1524" i="1"/>
  <c r="D350" i="4"/>
  <c r="F351" i="4"/>
  <c r="C346" i="1"/>
  <c r="F363" i="4"/>
  <c r="I1476" i="1"/>
  <c r="G313" i="9"/>
  <c r="E313" i="9" s="1"/>
  <c r="B313" i="9" s="1"/>
  <c r="K1450" i="9"/>
  <c r="I34" i="3"/>
  <c r="C1517" i="1"/>
  <c r="F459" i="4"/>
  <c r="C453" i="1"/>
  <c r="I1449" i="1"/>
  <c r="C159" i="1"/>
  <c r="F163" i="4"/>
  <c r="I22" i="3"/>
  <c r="E175" i="5"/>
  <c r="D1152" i="1" s="1"/>
  <c r="D1153" i="1"/>
  <c r="G597" i="1"/>
  <c r="H597" i="1"/>
  <c r="H212" i="1"/>
  <c r="G212" i="1"/>
  <c r="H19" i="9"/>
  <c r="E19" i="9" s="1"/>
  <c r="B19" i="9" s="1"/>
  <c r="F146" i="5"/>
  <c r="C1124" i="1"/>
  <c r="I29" i="3"/>
  <c r="D1436" i="1"/>
  <c r="D298" i="4"/>
  <c r="F299" i="4"/>
  <c r="C294" i="1"/>
  <c r="G315" i="9"/>
  <c r="E315" i="9" s="1"/>
  <c r="F89" i="6"/>
  <c r="C1383" i="1"/>
  <c r="I1466" i="1"/>
  <c r="I1468" i="1"/>
  <c r="I16" i="3"/>
  <c r="E290" i="4"/>
  <c r="D286" i="1" s="1"/>
  <c r="E412" i="4"/>
  <c r="D2" i="1"/>
  <c r="D420" i="4"/>
  <c r="C415" i="1"/>
  <c r="F421" i="4"/>
  <c r="H637" i="1" l="1"/>
  <c r="H1124" i="1"/>
  <c r="G1124" i="1"/>
  <c r="G1047" i="1"/>
  <c r="H1047" i="1"/>
  <c r="G1153" i="1"/>
  <c r="H1153" i="1"/>
  <c r="H990" i="1"/>
  <c r="G990" i="1"/>
  <c r="G211" i="1"/>
  <c r="H211" i="1"/>
  <c r="G985" i="1"/>
  <c r="H985" i="1"/>
  <c r="E407" i="4"/>
  <c r="D402" i="1" s="1"/>
  <c r="D293" i="1"/>
  <c r="F68" i="5"/>
  <c r="H21" i="3"/>
  <c r="C1046" i="1"/>
  <c r="H46" i="1"/>
  <c r="G46" i="1"/>
  <c r="H40" i="1"/>
  <c r="G40" i="1"/>
  <c r="D6" i="5"/>
  <c r="H306" i="1"/>
  <c r="G306" i="1"/>
  <c r="H148" i="1"/>
  <c r="G148" i="1"/>
  <c r="H1096" i="1"/>
  <c r="G1096" i="1"/>
  <c r="B315" i="9"/>
  <c r="E314" i="9"/>
  <c r="I10" i="3" s="1"/>
  <c r="E639" i="4"/>
  <c r="D407" i="1"/>
  <c r="H294" i="1"/>
  <c r="G294" i="1"/>
  <c r="H159" i="1"/>
  <c r="G159" i="1"/>
  <c r="G523" i="1"/>
  <c r="H523" i="1"/>
  <c r="H574" i="1"/>
  <c r="G574" i="1"/>
  <c r="H1222" i="1"/>
  <c r="G1222" i="1"/>
  <c r="G259" i="1"/>
  <c r="H259" i="1"/>
  <c r="E636" i="4"/>
  <c r="D630" i="1" s="1"/>
  <c r="D522" i="1"/>
  <c r="G509" i="1"/>
  <c r="H509" i="1"/>
  <c r="E408" i="4"/>
  <c r="D403" i="1" s="1"/>
  <c r="D345" i="1"/>
  <c r="H1056" i="1"/>
  <c r="G1056" i="1"/>
  <c r="F151" i="4"/>
  <c r="H17" i="3"/>
  <c r="C147" i="1"/>
  <c r="D289" i="4"/>
  <c r="G561" i="1"/>
  <c r="H561" i="1"/>
  <c r="G1065" i="1"/>
  <c r="H1065" i="1"/>
  <c r="F350" i="4"/>
  <c r="C345" i="1"/>
  <c r="D408" i="4"/>
  <c r="H478" i="1"/>
  <c r="G478" i="1"/>
  <c r="F420" i="4"/>
  <c r="D635" i="4"/>
  <c r="C414" i="1"/>
  <c r="E635" i="4"/>
  <c r="D629" i="1" s="1"/>
  <c r="D414" i="1"/>
  <c r="I35" i="3"/>
  <c r="C1518" i="1"/>
  <c r="G312" i="9"/>
  <c r="E312" i="9" s="1"/>
  <c r="E21" i="9"/>
  <c r="H220" i="1"/>
  <c r="G220" i="1"/>
  <c r="H1214" i="1"/>
  <c r="G1214" i="1"/>
  <c r="G1383" i="1"/>
  <c r="H1383" i="1"/>
  <c r="D412" i="4"/>
  <c r="F6" i="4"/>
  <c r="H16" i="3"/>
  <c r="C2" i="1"/>
  <c r="D636" i="4"/>
  <c r="F528" i="4"/>
  <c r="C522" i="1"/>
  <c r="H1436" i="1"/>
  <c r="G1436" i="1"/>
  <c r="G453" i="1"/>
  <c r="H453" i="1"/>
  <c r="H346" i="1"/>
  <c r="G346" i="1"/>
  <c r="G1329" i="1"/>
  <c r="H1329" i="1"/>
  <c r="H9" i="3"/>
  <c r="G1435" i="1"/>
  <c r="H1435" i="1"/>
  <c r="H1112" i="1"/>
  <c r="G1112" i="1"/>
  <c r="H1408" i="1"/>
  <c r="G1408" i="1"/>
  <c r="G415" i="1"/>
  <c r="H415" i="1"/>
  <c r="H1517" i="1"/>
  <c r="G1517" i="1"/>
  <c r="D407" i="4"/>
  <c r="C293" i="1"/>
  <c r="F298" i="4"/>
  <c r="H278" i="9"/>
  <c r="E413" i="4"/>
  <c r="E414" i="4" s="1"/>
  <c r="D409" i="1" s="1"/>
  <c r="D285" i="1"/>
  <c r="E291" i="4"/>
  <c r="D287" i="1" s="1"/>
  <c r="H358" i="1"/>
  <c r="G358" i="1"/>
  <c r="G3" i="1"/>
  <c r="H3" i="1"/>
  <c r="F175" i="5"/>
  <c r="C1152" i="1"/>
  <c r="D291" i="4" l="1"/>
  <c r="F289" i="4"/>
  <c r="D413" i="4"/>
  <c r="C285" i="1"/>
  <c r="H1046" i="1"/>
  <c r="G1046" i="1"/>
  <c r="G147" i="1"/>
  <c r="H147" i="1"/>
  <c r="D633" i="1"/>
  <c r="F407" i="4"/>
  <c r="C402" i="1"/>
  <c r="D290" i="4"/>
  <c r="G284" i="9"/>
  <c r="E284" i="9" s="1"/>
  <c r="B284" i="9" s="1"/>
  <c r="G278" i="9"/>
  <c r="E278" i="9" s="1"/>
  <c r="F6" i="5"/>
  <c r="C984" i="1"/>
  <c r="G293" i="1"/>
  <c r="H293" i="1"/>
  <c r="H2" i="1"/>
  <c r="G2" i="1"/>
  <c r="G345" i="1"/>
  <c r="H345" i="1"/>
  <c r="H414" i="1"/>
  <c r="G414" i="1"/>
  <c r="H1518" i="1"/>
  <c r="G1518" i="1"/>
  <c r="F636" i="4"/>
  <c r="C630" i="1"/>
  <c r="F408" i="4"/>
  <c r="C403" i="1"/>
  <c r="F635" i="4"/>
  <c r="C629" i="1"/>
  <c r="K3" i="9"/>
  <c r="I9" i="3"/>
  <c r="D414" i="4"/>
  <c r="D639" i="4"/>
  <c r="F412" i="4"/>
  <c r="C407" i="1"/>
  <c r="B21" i="9"/>
  <c r="H1152" i="1"/>
  <c r="G1152" i="1"/>
  <c r="E640" i="4"/>
  <c r="D408" i="1"/>
  <c r="E415" i="4"/>
  <c r="D410" i="1" s="1"/>
  <c r="H522" i="1"/>
  <c r="G522" i="1"/>
  <c r="B312" i="9"/>
  <c r="E311" i="9"/>
  <c r="H11" i="3"/>
  <c r="G403" i="1" l="1"/>
  <c r="H403" i="1"/>
  <c r="N3" i="9"/>
  <c r="I11" i="3"/>
  <c r="E642" i="4"/>
  <c r="D634" i="1"/>
  <c r="F414" i="4"/>
  <c r="C409" i="1"/>
  <c r="F290" i="4"/>
  <c r="C286" i="1"/>
  <c r="H402" i="1"/>
  <c r="G402" i="1"/>
  <c r="G285" i="1"/>
  <c r="H285" i="1"/>
  <c r="G407" i="1"/>
  <c r="H407" i="1"/>
  <c r="E277" i="9"/>
  <c r="B278" i="9"/>
  <c r="F639" i="4"/>
  <c r="C633" i="1"/>
  <c r="H630" i="1"/>
  <c r="G630" i="1"/>
  <c r="D640" i="4"/>
  <c r="D641" i="4" s="1"/>
  <c r="F413" i="4"/>
  <c r="D415" i="4"/>
  <c r="C408" i="1"/>
  <c r="G629" i="1"/>
  <c r="H629" i="1"/>
  <c r="E641" i="4"/>
  <c r="H8" i="3"/>
  <c r="H984" i="1"/>
  <c r="G984" i="1"/>
  <c r="C287" i="1"/>
  <c r="F291" i="4"/>
  <c r="C635" i="1" l="1"/>
  <c r="F641" i="4"/>
  <c r="E645" i="4"/>
  <c r="D635" i="1"/>
  <c r="G633" i="1"/>
  <c r="H633" i="1"/>
  <c r="E646" i="4"/>
  <c r="D636" i="1"/>
  <c r="M3" i="9"/>
  <c r="I8" i="3"/>
  <c r="H408" i="1"/>
  <c r="G408" i="1"/>
  <c r="G409" i="1"/>
  <c r="H409" i="1"/>
  <c r="G287" i="1"/>
  <c r="H287" i="1"/>
  <c r="H286" i="1"/>
  <c r="G286" i="1"/>
  <c r="F640" i="4"/>
  <c r="D642" i="4"/>
  <c r="C634" i="1"/>
  <c r="F415" i="4"/>
  <c r="C410" i="1"/>
  <c r="I19" i="3" l="1"/>
  <c r="D640" i="1"/>
  <c r="D646" i="4"/>
  <c r="F642" i="4"/>
  <c r="C636" i="1"/>
  <c r="I18" i="3"/>
  <c r="D639" i="1"/>
  <c r="H634" i="1"/>
  <c r="G634" i="1"/>
  <c r="G635" i="1"/>
  <c r="H635" i="1"/>
  <c r="H410" i="1"/>
  <c r="G410" i="1"/>
  <c r="D645" i="4"/>
  <c r="H18" i="3" l="1"/>
  <c r="F645" i="4"/>
  <c r="C639" i="1"/>
  <c r="G276" i="9"/>
  <c r="E276" i="9" s="1"/>
  <c r="B276" i="9" s="1"/>
  <c r="H636" i="1"/>
  <c r="G636" i="1"/>
  <c r="H7" i="3"/>
  <c r="H19" i="3"/>
  <c r="F646" i="4"/>
  <c r="C640" i="1"/>
  <c r="J3" i="9" l="1"/>
  <c r="G639" i="1"/>
  <c r="H639" i="1"/>
  <c r="H640" i="1"/>
  <c r="G640" i="1"/>
  <c r="M272" i="9" l="1"/>
  <c r="H274" i="9"/>
  <c r="H18" i="9"/>
  <c r="L272" i="9"/>
  <c r="G274" i="9"/>
  <c r="G18" i="9"/>
  <c r="M16" i="9"/>
  <c r="J12" i="9"/>
  <c r="I12" i="9"/>
  <c r="K7" i="9"/>
  <c r="H15" i="9"/>
  <c r="I6" i="9"/>
  <c r="I11" i="9"/>
  <c r="I5" i="9"/>
  <c r="G15" i="9"/>
  <c r="E15" i="9" s="1"/>
  <c r="J10" i="9"/>
  <c r="J13" i="9"/>
  <c r="I17" i="9"/>
  <c r="J9" i="9"/>
  <c r="J8" i="9"/>
  <c r="K11" i="9"/>
  <c r="K5" i="9"/>
  <c r="G16" i="9"/>
  <c r="K12" i="9"/>
  <c r="K9" i="9"/>
  <c r="I9" i="9"/>
  <c r="K8" i="9"/>
  <c r="H17" i="9"/>
  <c r="K6" i="9"/>
  <c r="I13" i="9"/>
  <c r="J5" i="9"/>
  <c r="G17" i="9"/>
  <c r="J7" i="9"/>
  <c r="I8" i="9"/>
  <c r="K13" i="9"/>
  <c r="J17" i="9"/>
  <c r="K10" i="9"/>
  <c r="J11" i="9"/>
  <c r="L16" i="9"/>
  <c r="M15" i="9"/>
  <c r="H16" i="9"/>
  <c r="L15" i="9"/>
  <c r="I7" i="9"/>
  <c r="J6" i="9"/>
  <c r="F16" i="9" l="1"/>
  <c r="E18" i="9"/>
  <c r="B18" i="9" s="1"/>
  <c r="F272" i="9"/>
  <c r="B272" i="9" s="1"/>
  <c r="F15" i="9"/>
  <c r="E8" i="9"/>
  <c r="B8" i="9" s="1"/>
  <c r="E9" i="9"/>
  <c r="B9" i="9" s="1"/>
  <c r="E17" i="9"/>
  <c r="B17" i="9" s="1"/>
  <c r="E10" i="9"/>
  <c r="B10" i="9" s="1"/>
  <c r="E16" i="9"/>
  <c r="B16" i="9" s="1"/>
  <c r="E13" i="9"/>
  <c r="B13" i="9" s="1"/>
  <c r="E5" i="9"/>
  <c r="E11" i="9"/>
  <c r="B11" i="9" s="1"/>
  <c r="E274" i="9"/>
  <c r="F20" i="9"/>
  <c r="E6" i="9"/>
  <c r="B6" i="9" s="1"/>
  <c r="E7" i="9"/>
  <c r="B7" i="9" s="1"/>
  <c r="E12" i="9"/>
  <c r="B12" i="9" s="1"/>
  <c r="F14" i="9" l="1"/>
  <c r="F3" i="9" s="1"/>
  <c r="E14" i="9"/>
  <c r="B15" i="9"/>
  <c r="B274" i="9"/>
  <c r="E20" i="9"/>
  <c r="I7" i="3" s="1"/>
  <c r="B5"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<sst xmlns="http://schemas.openxmlformats.org/spreadsheetml/2006/main" count="4369" uniqueCount="3421">
  <si>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</si>
  <si>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</si>
  <si>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</si>
  <si>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</si>
  <si>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</si>
  <si>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</si>
  <si>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</si>
  <si>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</si>
  <si>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</si>
  <si>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</si>
  <si>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</si>
  <si>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</si>
  <si>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</si>
  <si>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</si>
  <si>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</si>
  <si>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</si>
  <si>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</si>
  <si>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</si>
  <si>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</si>
  <si>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</si>
  <si>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</si>
  <si>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</si>
  <si>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</si>
  <si>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</si>
  <si>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</si>
  <si>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</si>
  <si>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</si>
  <si>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</si>
  <si>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</si>
  <si>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</si>
  <si>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</si>
  <si>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KAŠTELA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</si>
  <si>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</si>
  <si>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</si>
  <si>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</si>
  <si>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</si>
  <si>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</si>
  <si>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</si>
  <si>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</si>
  <si>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</si>
  <si>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</si>
  <si>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</si>
  <si>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</si>
  <si>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</si>
  <si>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</si>
  <si>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</si>
  <si>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</si>
  <si>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</si>
  <si>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</si>
  <si>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30363 - GRAD KAŠTELA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</si>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</sst>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25485119.410000004</v>
      </c>
      <c r="D2" s="6">
        <f>'PR-RAS'!E6</f>
        <v>31927606.299999997</v>
      </c>
      <c r="E2" s="6">
        <v>0</v>
      </c>
      <c r="F2" s="6">
        <v>0</v>
      </c>
      <c r="G2" s="7">
        <f t="shared" ref="G2:G264" si="0">(B2/1000)*(C2*1+D2*2)</f>
        <v>89340.332009999998</v>
      </c>
      <c r="H2" s="7">
        <f t="shared" ref="H2:H264" si="1">ABS(C2-ROUND(C2,0))+ABS(D2-ROUND(D2,0))</f>
        <v>0.71000000089406967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12674364.670000002</v>
      </c>
      <c r="D3" s="1">
        <f>'PR-RAS'!E7</f>
        <v>16870233.699999999</v>
      </c>
      <c r="E3" s="1">
        <v>0</v>
      </c>
      <c r="F3" s="1">
        <v>0</v>
      </c>
      <c r="G3" s="2">
        <f t="shared" si="0"/>
        <v>92829.664140000008</v>
      </c>
      <c r="H3" s="2">
        <f t="shared" si="1"/>
        <v>0.62999999895691872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10360712.930000002</v>
      </c>
      <c r="D4" s="1">
        <f>'PR-RAS'!E8</f>
        <v>14562613.130000001</v>
      </c>
      <c r="E4" s="1">
        <v>0</v>
      </c>
      <c r="F4" s="1">
        <v>0</v>
      </c>
      <c r="G4" s="2">
        <f t="shared" si="0"/>
        <v>118457.81757000001</v>
      </c>
      <c r="H4" s="2">
        <f t="shared" si="1"/>
        <v>0.19999999925494194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11905505.630000001</v>
      </c>
      <c r="D5" s="1">
        <f>'PR-RAS'!E9</f>
        <v>13556304.93</v>
      </c>
      <c r="E5" s="1">
        <v>0</v>
      </c>
      <c r="F5" s="1">
        <v>0</v>
      </c>
      <c r="G5" s="2">
        <f t="shared" si="0"/>
        <v>156072.46196000002</v>
      </c>
      <c r="H5" s="2">
        <f t="shared" si="1"/>
        <v>0.43999999947845936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1269260.52</v>
      </c>
      <c r="E6" s="1">
        <v>0</v>
      </c>
      <c r="F6" s="1">
        <v>0</v>
      </c>
      <c r="G6" s="2">
        <f t="shared" si="0"/>
        <v>12692.6052</v>
      </c>
      <c r="H6" s="2">
        <f t="shared" si="1"/>
        <v>0.47999999998137355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611976.21</v>
      </c>
      <c r="E7" s="1">
        <v>0</v>
      </c>
      <c r="F7" s="1">
        <v>0</v>
      </c>
      <c r="G7" s="2">
        <f t="shared" si="0"/>
        <v>7343.7145199999995</v>
      </c>
      <c r="H7" s="2">
        <f t="shared" si="1"/>
        <v>0.2099999999627471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928392.07</v>
      </c>
      <c r="E8" s="1">
        <v>0</v>
      </c>
      <c r="F8" s="1">
        <v>0</v>
      </c>
      <c r="G8" s="2">
        <f t="shared" si="0"/>
        <v>12997.48898</v>
      </c>
      <c r="H8" s="2">
        <f t="shared" si="1"/>
        <v>6.9999999948777258E-2</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553734.09</v>
      </c>
      <c r="E9" s="1">
        <v>0</v>
      </c>
      <c r="F9" s="1">
        <v>0</v>
      </c>
      <c r="G9" s="2">
        <f t="shared" si="0"/>
        <v>8859.7454399999988</v>
      </c>
      <c r="H9" s="2">
        <f t="shared" si="1"/>
        <v>8.999999996740371E-2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1544792.7</v>
      </c>
      <c r="D11" s="1">
        <f>'PR-RAS'!E15</f>
        <v>2357054.69</v>
      </c>
      <c r="E11" s="1">
        <v>0</v>
      </c>
      <c r="F11" s="1">
        <v>0</v>
      </c>
      <c r="G11" s="2">
        <f t="shared" si="0"/>
        <v>62589.020799999998</v>
      </c>
      <c r="H11" s="2">
        <f t="shared" si="1"/>
        <v>0.61000000010244548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2083961</v>
      </c>
      <c r="D19" s="1">
        <f>'PR-RAS'!E23</f>
        <v>2040255.37</v>
      </c>
      <c r="E19" s="1">
        <v>0</v>
      </c>
      <c r="F19" s="1">
        <v>0</v>
      </c>
      <c r="G19" s="2">
        <f t="shared" si="0"/>
        <v>110960.49132</v>
      </c>
      <c r="H19" s="2">
        <f t="shared" si="1"/>
        <v>0.37000000011175871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2885.52</v>
      </c>
      <c r="D20" s="1">
        <f>'PR-RAS'!E24</f>
        <v>4547.3599999999997</v>
      </c>
      <c r="E20" s="1">
        <v>0</v>
      </c>
      <c r="F20" s="1">
        <v>0</v>
      </c>
      <c r="G20" s="2">
        <f t="shared" si="0"/>
        <v>227.62456</v>
      </c>
      <c r="H20" s="2">
        <f t="shared" si="1"/>
        <v>0.83999999999969077</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2081075.48</v>
      </c>
      <c r="D23" s="1">
        <f>'PR-RAS'!E27</f>
        <v>2035708.01</v>
      </c>
      <c r="E23" s="1">
        <v>0</v>
      </c>
      <c r="F23" s="1">
        <v>0</v>
      </c>
      <c r="G23" s="2">
        <f t="shared" si="0"/>
        <v>135354.81299999999</v>
      </c>
      <c r="H23" s="2">
        <f t="shared" si="1"/>
        <v>0.48999999999068677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229690.74</v>
      </c>
      <c r="D25" s="1">
        <f>'PR-RAS'!E29</f>
        <v>267365.2</v>
      </c>
      <c r="E25" s="1">
        <v>0</v>
      </c>
      <c r="F25" s="1">
        <v>0</v>
      </c>
      <c r="G25" s="2">
        <f t="shared" si="0"/>
        <v>18346.107360000002</v>
      </c>
      <c r="H25" s="2">
        <f t="shared" si="1"/>
        <v>0.46000000002095476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228453.81</v>
      </c>
      <c r="D27" s="1">
        <f>'PR-RAS'!E31</f>
        <v>267365.2</v>
      </c>
      <c r="E27" s="1">
        <v>0</v>
      </c>
      <c r="F27" s="1">
        <v>0</v>
      </c>
      <c r="G27" s="2">
        <f t="shared" si="0"/>
        <v>19842.789459999996</v>
      </c>
      <c r="H27" s="2">
        <f t="shared" si="1"/>
        <v>0.39000000001396984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1236.93</v>
      </c>
      <c r="D29" s="1">
        <f>'PR-RAS'!E33</f>
        <v>0</v>
      </c>
      <c r="E29" s="1">
        <v>0</v>
      </c>
      <c r="F29" s="1">
        <v>0</v>
      </c>
      <c r="G29" s="2">
        <f t="shared" si="0"/>
        <v>34.634040000000006</v>
      </c>
      <c r="H29" s="2">
        <f t="shared" si="1"/>
        <v>6.9999999999936335E-2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3972167.1599999997</v>
      </c>
      <c r="D46" s="1">
        <f>'PR-RAS'!E50</f>
        <v>5120020.09</v>
      </c>
      <c r="E46" s="1">
        <v>0</v>
      </c>
      <c r="F46" s="1">
        <v>0</v>
      </c>
      <c r="G46" s="2">
        <f t="shared" si="0"/>
        <v>639549.33029999991</v>
      </c>
      <c r="H46" s="2">
        <f t="shared" si="1"/>
        <v>0.24999999953433871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336241.04</v>
      </c>
      <c r="D50" s="1">
        <f>'PR-RAS'!E54</f>
        <v>164418.66</v>
      </c>
      <c r="E50" s="1">
        <v>0</v>
      </c>
      <c r="F50" s="1">
        <v>0</v>
      </c>
      <c r="G50" s="2">
        <f t="shared" si="0"/>
        <v>32588.839640000002</v>
      </c>
      <c r="H50" s="2">
        <f t="shared" si="1"/>
        <v>0.37999999997555278</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336241.04</v>
      </c>
      <c r="D51" s="1">
        <f>'PR-RAS'!E55</f>
        <v>164418.66</v>
      </c>
      <c r="E51" s="1">
        <v>0</v>
      </c>
      <c r="F51" s="1">
        <v>0</v>
      </c>
      <c r="G51" s="2">
        <f t="shared" si="0"/>
        <v>33253.917999999998</v>
      </c>
      <c r="H51" s="2">
        <f t="shared" si="1"/>
        <v>0.37999999997555278</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2663785.7799999998</v>
      </c>
      <c r="D55" s="1">
        <f>'PR-RAS'!E59</f>
        <v>4071942.69</v>
      </c>
      <c r="E55" s="1">
        <v>0</v>
      </c>
      <c r="F55" s="1">
        <v>0</v>
      </c>
      <c r="G55" s="2">
        <f t="shared" si="0"/>
        <v>583614.24263999995</v>
      </c>
      <c r="H55" s="2">
        <f t="shared" si="1"/>
        <v>0.53000000026077032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2607378.59</v>
      </c>
      <c r="D56" s="1">
        <f>'PR-RAS'!E60</f>
        <v>4025622.43</v>
      </c>
      <c r="E56" s="1">
        <v>0</v>
      </c>
      <c r="F56" s="1">
        <v>0</v>
      </c>
      <c r="G56" s="2">
        <f t="shared" si="0"/>
        <v>586224.28975</v>
      </c>
      <c r="H56" s="2">
        <f t="shared" si="1"/>
        <v>0.84000000031664968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56407.19</v>
      </c>
      <c r="D57" s="1">
        <f>'PR-RAS'!E61</f>
        <v>46320.26</v>
      </c>
      <c r="E57" s="1">
        <v>0</v>
      </c>
      <c r="F57" s="1">
        <v>0</v>
      </c>
      <c r="G57" s="2">
        <f t="shared" si="0"/>
        <v>8346.6717600000011</v>
      </c>
      <c r="H57" s="2">
        <f t="shared" si="1"/>
        <v>0.45000000000436557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452199.89</v>
      </c>
      <c r="D58" s="1">
        <f>'PR-RAS'!E62</f>
        <v>351507.33999999997</v>
      </c>
      <c r="E58" s="1">
        <v>0</v>
      </c>
      <c r="F58" s="1">
        <v>0</v>
      </c>
      <c r="G58" s="2">
        <f t="shared" si="0"/>
        <v>65847.230489999987</v>
      </c>
      <c r="H58" s="2">
        <f t="shared" si="1"/>
        <v>0.44999999995343387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335751.96</v>
      </c>
      <c r="D59" s="1">
        <f>'PR-RAS'!E63</f>
        <v>326237.15999999997</v>
      </c>
      <c r="E59" s="1">
        <v>0</v>
      </c>
      <c r="F59" s="1">
        <v>0</v>
      </c>
      <c r="G59" s="2">
        <f t="shared" si="0"/>
        <v>57317.124240000005</v>
      </c>
      <c r="H59" s="2">
        <f t="shared" si="1"/>
        <v>0.19999999995343387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116447.93</v>
      </c>
      <c r="D60" s="1">
        <f>'PR-RAS'!E64</f>
        <v>25270.18</v>
      </c>
      <c r="E60" s="1">
        <v>0</v>
      </c>
      <c r="F60" s="1">
        <v>0</v>
      </c>
      <c r="G60" s="2">
        <f t="shared" si="0"/>
        <v>9852.3091099999983</v>
      </c>
      <c r="H60" s="2">
        <f t="shared" si="1"/>
        <v>0.25000000000727596</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63069.88</v>
      </c>
      <c r="D64" s="1">
        <f>'PR-RAS'!E68</f>
        <v>93354.290000000008</v>
      </c>
      <c r="E64" s="1">
        <v>0</v>
      </c>
      <c r="F64" s="1">
        <v>0</v>
      </c>
      <c r="G64" s="2">
        <f t="shared" si="0"/>
        <v>15736.042980000002</v>
      </c>
      <c r="H64" s="2">
        <f t="shared" si="1"/>
        <v>0.41000000001076842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41966.95</v>
      </c>
      <c r="D65" s="1">
        <f>'PR-RAS'!E69</f>
        <v>51441.65</v>
      </c>
      <c r="E65" s="1">
        <v>0</v>
      </c>
      <c r="F65" s="1">
        <v>0</v>
      </c>
      <c r="G65" s="2">
        <f t="shared" si="0"/>
        <v>9270.4160000000011</v>
      </c>
      <c r="H65" s="2">
        <f t="shared" si="1"/>
        <v>0.40000000000145519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21102.93</v>
      </c>
      <c r="D66" s="1">
        <f>'PR-RAS'!E70</f>
        <v>41912.639999999999</v>
      </c>
      <c r="E66" s="1">
        <v>0</v>
      </c>
      <c r="F66" s="1">
        <v>0</v>
      </c>
      <c r="G66" s="2">
        <f t="shared" si="0"/>
        <v>6820.3336499999996</v>
      </c>
      <c r="H66" s="2">
        <f t="shared" si="1"/>
        <v>0.43000000000029104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456870.57</v>
      </c>
      <c r="D70" s="1">
        <f>'PR-RAS'!E74</f>
        <v>438797.11</v>
      </c>
      <c r="E70" s="1">
        <v>0</v>
      </c>
      <c r="F70" s="1">
        <v>0</v>
      </c>
      <c r="G70" s="2">
        <f t="shared" si="0"/>
        <v>92078.070510000005</v>
      </c>
      <c r="H70" s="2">
        <f t="shared" si="1"/>
        <v>0.53999999997904524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286749.32</v>
      </c>
      <c r="D71" s="1">
        <f>'PR-RAS'!E75</f>
        <v>208848.51</v>
      </c>
      <c r="E71" s="1">
        <v>0</v>
      </c>
      <c r="F71" s="1">
        <v>0</v>
      </c>
      <c r="G71" s="2">
        <f t="shared" si="0"/>
        <v>49311.243800000011</v>
      </c>
      <c r="H71" s="2">
        <f t="shared" si="1"/>
        <v>0.80999999999767169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170121.25</v>
      </c>
      <c r="D72" s="1">
        <f>'PR-RAS'!E76</f>
        <v>229948.6</v>
      </c>
      <c r="E72" s="1">
        <v>0</v>
      </c>
      <c r="F72" s="1">
        <v>0</v>
      </c>
      <c r="G72" s="2">
        <f t="shared" si="0"/>
        <v>44731.309949999995</v>
      </c>
      <c r="H72" s="2">
        <f t="shared" si="1"/>
        <v>0.64999999999417923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948619.05</v>
      </c>
      <c r="D78" s="1">
        <f>'PR-RAS'!E82</f>
        <v>2556198.1799999997</v>
      </c>
      <c r="E78" s="1">
        <v>0</v>
      </c>
      <c r="F78" s="1">
        <v>0</v>
      </c>
      <c r="G78" s="2">
        <f t="shared" si="0"/>
        <v>466698.18656999996</v>
      </c>
      <c r="H78" s="2">
        <f t="shared" si="1"/>
        <v>0.2299999997485429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7053.78</v>
      </c>
      <c r="D79" s="1">
        <f>'PR-RAS'!E83</f>
        <v>1615521.94</v>
      </c>
      <c r="E79" s="1">
        <v>0</v>
      </c>
      <c r="F79" s="1">
        <v>0</v>
      </c>
      <c r="G79" s="2">
        <f t="shared" si="0"/>
        <v>252571.61747999999</v>
      </c>
      <c r="H79" s="2">
        <f t="shared" si="1"/>
        <v>0.28000000005613401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61.07</v>
      </c>
      <c r="D81" s="1">
        <f>'PR-RAS'!E85</f>
        <v>269.2</v>
      </c>
      <c r="E81" s="1">
        <v>0</v>
      </c>
      <c r="F81" s="1">
        <v>0</v>
      </c>
      <c r="G81" s="2">
        <f t="shared" si="0"/>
        <v>47.957600000000006</v>
      </c>
      <c r="H81" s="2">
        <f t="shared" si="1"/>
        <v>0.26999999999998892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6992.71</v>
      </c>
      <c r="D82" s="1">
        <f>'PR-RAS'!E86</f>
        <v>15255.81</v>
      </c>
      <c r="E82" s="1">
        <v>0</v>
      </c>
      <c r="F82" s="1">
        <v>0</v>
      </c>
      <c r="G82" s="2">
        <f t="shared" si="0"/>
        <v>3037.8507300000001</v>
      </c>
      <c r="H82" s="2">
        <f t="shared" si="1"/>
        <v>0.48000000000047294</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1599996.93</v>
      </c>
      <c r="E85" s="1">
        <v>0</v>
      </c>
      <c r="F85" s="1">
        <v>0</v>
      </c>
      <c r="G85" s="2">
        <f t="shared" si="0"/>
        <v>268799.48424000002</v>
      </c>
      <c r="H85" s="2">
        <f t="shared" si="1"/>
        <v>7.000000006519258E-2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941565.27</v>
      </c>
      <c r="D87" s="1">
        <f>'PR-RAS'!E91</f>
        <v>940676.24</v>
      </c>
      <c r="E87" s="1">
        <v>0</v>
      </c>
      <c r="F87" s="1">
        <v>0</v>
      </c>
      <c r="G87" s="2">
        <f t="shared" si="0"/>
        <v>242770.92649999997</v>
      </c>
      <c r="H87" s="2">
        <f t="shared" si="1"/>
        <v>0.51000000000931323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207898.55</v>
      </c>
      <c r="D88" s="1">
        <f>'PR-RAS'!E92</f>
        <v>269488.90000000002</v>
      </c>
      <c r="E88" s="1">
        <v>0</v>
      </c>
      <c r="F88" s="1">
        <v>0</v>
      </c>
      <c r="G88" s="2">
        <f t="shared" si="0"/>
        <v>64978.242450000005</v>
      </c>
      <c r="H88" s="2">
        <f t="shared" si="1"/>
        <v>0.54999999998835847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626649.76</v>
      </c>
      <c r="D89" s="1">
        <f>'PR-RAS'!E93</f>
        <v>576799</v>
      </c>
      <c r="E89" s="1">
        <v>0</v>
      </c>
      <c r="F89" s="1">
        <v>0</v>
      </c>
      <c r="G89" s="2">
        <f t="shared" si="0"/>
        <v>156661.80288</v>
      </c>
      <c r="H89" s="2">
        <f t="shared" si="1"/>
        <v>0.23999999999068677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48143.32</v>
      </c>
      <c r="D90" s="1">
        <f>'PR-RAS'!E94</f>
        <v>48340.03</v>
      </c>
      <c r="E90" s="1">
        <v>0</v>
      </c>
      <c r="F90" s="1">
        <v>0</v>
      </c>
      <c r="G90" s="2">
        <f t="shared" si="0"/>
        <v>12889.28082</v>
      </c>
      <c r="H90" s="2">
        <f t="shared" si="1"/>
        <v>0.34999999999854481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58873.64</v>
      </c>
      <c r="D93" s="1">
        <f>'PR-RAS'!E97</f>
        <v>46048.31</v>
      </c>
      <c r="E93" s="1">
        <v>0</v>
      </c>
      <c r="F93" s="1">
        <v>0</v>
      </c>
      <c r="G93" s="2">
        <f t="shared" si="0"/>
        <v>13889.263920000001</v>
      </c>
      <c r="H93" s="2">
        <f t="shared" si="1"/>
        <v>0.66999999999825377</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6975457.3399999999</v>
      </c>
      <c r="D102" s="1">
        <f>'PR-RAS'!E106</f>
        <v>6990143.7699999996</v>
      </c>
      <c r="E102" s="1">
        <v>0</v>
      </c>
      <c r="F102" s="1">
        <v>0</v>
      </c>
      <c r="G102" s="2">
        <f t="shared" si="0"/>
        <v>2116530.23288</v>
      </c>
      <c r="H102" s="2">
        <f t="shared" si="1"/>
        <v>0.57000000029802322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227207.11</v>
      </c>
      <c r="D103" s="1">
        <f>'PR-RAS'!E107</f>
        <v>249036.12</v>
      </c>
      <c r="E103" s="1">
        <v>0</v>
      </c>
      <c r="F103" s="1">
        <v>0</v>
      </c>
      <c r="G103" s="2">
        <f t="shared" si="0"/>
        <v>73978.493699999992</v>
      </c>
      <c r="H103" s="2">
        <f t="shared" si="1"/>
        <v>0.22999999998137355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85317.81</v>
      </c>
      <c r="D105" s="1">
        <f>'PR-RAS'!E109</f>
        <v>95160.54</v>
      </c>
      <c r="E105" s="1">
        <v>0</v>
      </c>
      <c r="F105" s="1">
        <v>0</v>
      </c>
      <c r="G105" s="2">
        <f t="shared" si="0"/>
        <v>28666.44456</v>
      </c>
      <c r="H105" s="2">
        <f t="shared" si="1"/>
        <v>0.65000000000873115</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7701.33</v>
      </c>
      <c r="D106" s="1">
        <f>'PR-RAS'!E110</f>
        <v>6000.58</v>
      </c>
      <c r="E106" s="1">
        <v>0</v>
      </c>
      <c r="F106" s="1">
        <v>0</v>
      </c>
      <c r="G106" s="2">
        <f t="shared" si="0"/>
        <v>2068.7614499999995</v>
      </c>
      <c r="H106" s="2">
        <f t="shared" si="1"/>
        <v>0.75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134187.97</v>
      </c>
      <c r="D107" s="1">
        <f>'PR-RAS'!E111</f>
        <v>147875</v>
      </c>
      <c r="E107" s="1">
        <v>0</v>
      </c>
      <c r="F107" s="1">
        <v>0</v>
      </c>
      <c r="G107" s="2">
        <f t="shared" si="0"/>
        <v>45573.424819999993</v>
      </c>
      <c r="H107" s="2">
        <f t="shared" si="1"/>
        <v>2.9999999998835847E-2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1016509.81</v>
      </c>
      <c r="D108" s="1">
        <f>'PR-RAS'!E112</f>
        <v>924513.87</v>
      </c>
      <c r="E108" s="1">
        <v>0</v>
      </c>
      <c r="F108" s="1">
        <v>0</v>
      </c>
      <c r="G108" s="2">
        <f t="shared" si="0"/>
        <v>306612.51784999995</v>
      </c>
      <c r="H108" s="2">
        <f t="shared" si="1"/>
        <v>0.31999999994877726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16919.88</v>
      </c>
      <c r="D110" s="1">
        <f>'PR-RAS'!E114</f>
        <v>10864.97</v>
      </c>
      <c r="E110" s="1">
        <v>0</v>
      </c>
      <c r="F110" s="1">
        <v>0</v>
      </c>
      <c r="G110" s="2">
        <f t="shared" si="0"/>
        <v>4212.8303800000003</v>
      </c>
      <c r="H110" s="2">
        <f t="shared" si="1"/>
        <v>0.1499999999996362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8.36</v>
      </c>
      <c r="E111" s="1">
        <v>0</v>
      </c>
      <c r="F111" s="1">
        <v>0</v>
      </c>
      <c r="G111" s="2">
        <f t="shared" si="0"/>
        <v>1.8391999999999999</v>
      </c>
      <c r="H111" s="2">
        <f t="shared" si="1"/>
        <v>0.35999999999999943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999589.93</v>
      </c>
      <c r="D113" s="1">
        <f>'PR-RAS'!E117</f>
        <v>913640.54</v>
      </c>
      <c r="E113" s="1">
        <v>0</v>
      </c>
      <c r="F113" s="1">
        <v>0</v>
      </c>
      <c r="G113" s="2">
        <f t="shared" si="0"/>
        <v>316609.55312000006</v>
      </c>
      <c r="H113" s="2">
        <f t="shared" si="1"/>
        <v>0.52999999991152436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5731740.4199999999</v>
      </c>
      <c r="D116" s="1">
        <f>'PR-RAS'!E120</f>
        <v>5816593.7799999993</v>
      </c>
      <c r="E116" s="1">
        <v>0</v>
      </c>
      <c r="F116" s="1">
        <v>0</v>
      </c>
      <c r="G116" s="2">
        <f t="shared" si="0"/>
        <v>1996966.7176999997</v>
      </c>
      <c r="H116" s="2">
        <f t="shared" si="1"/>
        <v>0.64000000059604645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2087730.52</v>
      </c>
      <c r="D117" s="1">
        <f>'PR-RAS'!E121</f>
        <v>2161935.0499999998</v>
      </c>
      <c r="E117" s="1">
        <v>0</v>
      </c>
      <c r="F117" s="1">
        <v>0</v>
      </c>
      <c r="G117" s="2">
        <f t="shared" si="0"/>
        <v>743745.67191999999</v>
      </c>
      <c r="H117" s="2">
        <f t="shared" si="1"/>
        <v>0.52999999979510903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3644009.9</v>
      </c>
      <c r="D118" s="1">
        <f>'PR-RAS'!E122</f>
        <v>3654658.73</v>
      </c>
      <c r="E118" s="1">
        <v>0</v>
      </c>
      <c r="F118" s="1">
        <v>0</v>
      </c>
      <c r="G118" s="2">
        <f t="shared" si="0"/>
        <v>1281539.30112</v>
      </c>
      <c r="H118" s="2">
        <f t="shared" si="1"/>
        <v>0.37000000011175871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803807.25</v>
      </c>
      <c r="D120" s="1">
        <f>'PR-RAS'!E124</f>
        <v>259269.86</v>
      </c>
      <c r="E120" s="1">
        <v>0</v>
      </c>
      <c r="F120" s="1">
        <v>0</v>
      </c>
      <c r="G120" s="2">
        <f t="shared" si="0"/>
        <v>157359.28942999998</v>
      </c>
      <c r="H120" s="2">
        <f t="shared" si="1"/>
        <v>0.39000000001396984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180550.24</v>
      </c>
      <c r="D121" s="1">
        <f>'PR-RAS'!E125</f>
        <v>256860.9</v>
      </c>
      <c r="E121" s="1">
        <v>0</v>
      </c>
      <c r="F121" s="1">
        <v>0</v>
      </c>
      <c r="G121" s="2">
        <f t="shared" si="0"/>
        <v>83312.644799999995</v>
      </c>
      <c r="H121" s="2">
        <f t="shared" si="1"/>
        <v>0.33999999999650754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1604.36</v>
      </c>
      <c r="D122" s="1">
        <f>'PR-RAS'!E126</f>
        <v>2047.88</v>
      </c>
      <c r="E122" s="1">
        <v>0</v>
      </c>
      <c r="F122" s="1">
        <v>0</v>
      </c>
      <c r="G122" s="2">
        <f t="shared" si="0"/>
        <v>689.71451999999999</v>
      </c>
      <c r="H122" s="2">
        <f t="shared" si="1"/>
        <v>0.47999999999979082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178945.88</v>
      </c>
      <c r="D123" s="1">
        <f>'PR-RAS'!E127</f>
        <v>254813.02</v>
      </c>
      <c r="E123" s="1">
        <v>0</v>
      </c>
      <c r="F123" s="1">
        <v>0</v>
      </c>
      <c r="G123" s="2">
        <f t="shared" si="0"/>
        <v>84005.774239999984</v>
      </c>
      <c r="H123" s="2">
        <f t="shared" si="1"/>
        <v>0.13999999998486601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623257.01</v>
      </c>
      <c r="D124" s="1">
        <f>'PR-RAS'!E128</f>
        <v>2408.96</v>
      </c>
      <c r="E124" s="1">
        <v>0</v>
      </c>
      <c r="F124" s="1">
        <v>0</v>
      </c>
      <c r="G124" s="2">
        <f t="shared" si="0"/>
        <v>77253.216390000001</v>
      </c>
      <c r="H124" s="2">
        <f t="shared" si="1"/>
        <v>5.0000000009276846E-2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2654.46</v>
      </c>
      <c r="D125" s="1">
        <f>'PR-RAS'!E129</f>
        <v>0</v>
      </c>
      <c r="E125" s="1">
        <v>0</v>
      </c>
      <c r="F125" s="1">
        <v>0</v>
      </c>
      <c r="G125" s="2">
        <f t="shared" si="0"/>
        <v>329.15303999999998</v>
      </c>
      <c r="H125" s="2">
        <f t="shared" si="1"/>
        <v>0.46000000000003638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620602.55000000005</v>
      </c>
      <c r="D126" s="1">
        <f>'PR-RAS'!E130</f>
        <v>2408.96</v>
      </c>
      <c r="E126" s="1">
        <v>0</v>
      </c>
      <c r="F126" s="1">
        <v>0</v>
      </c>
      <c r="G126" s="2">
        <f t="shared" si="0"/>
        <v>78177.558750000011</v>
      </c>
      <c r="H126" s="2">
        <f t="shared" si="1"/>
        <v>0.48999999995339749</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110703.94</v>
      </c>
      <c r="D135" s="1">
        <f>'PR-RAS'!E139</f>
        <v>131740.70000000001</v>
      </c>
      <c r="E135" s="1">
        <v>0</v>
      </c>
      <c r="F135" s="1">
        <v>0</v>
      </c>
      <c r="G135" s="2">
        <f t="shared" si="0"/>
        <v>50140.835560000007</v>
      </c>
      <c r="H135" s="2">
        <f t="shared" si="1"/>
        <v>0.35999999998603016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110703.94</v>
      </c>
      <c r="D136" s="1">
        <f>'PR-RAS'!E140</f>
        <v>131740.70000000001</v>
      </c>
      <c r="E136" s="1">
        <v>0</v>
      </c>
      <c r="F136" s="1">
        <v>0</v>
      </c>
      <c r="G136" s="2">
        <f t="shared" si="0"/>
        <v>50515.020900000003</v>
      </c>
      <c r="H136" s="2">
        <f t="shared" si="1"/>
        <v>0.35999999998603016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110703.94</v>
      </c>
      <c r="D145" s="1">
        <f>'PR-RAS'!E149</f>
        <v>131740.70000000001</v>
      </c>
      <c r="E145" s="1">
        <v>0</v>
      </c>
      <c r="F145" s="1">
        <v>0</v>
      </c>
      <c r="G145" s="2">
        <f t="shared" si="0"/>
        <v>53882.688959999999</v>
      </c>
      <c r="H145" s="2">
        <f t="shared" si="1"/>
        <v>0.35999999998603016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20513620.68</v>
      </c>
      <c r="D147" s="1">
        <f>'PR-RAS'!E151</f>
        <v>22612759.799999997</v>
      </c>
      <c r="E147" s="1">
        <v>0</v>
      </c>
      <c r="F147" s="1">
        <v>0</v>
      </c>
      <c r="G147" s="2">
        <f t="shared" si="0"/>
        <v>9597914.4808799978</v>
      </c>
      <c r="H147" s="2">
        <f t="shared" si="1"/>
        <v>0.52000000327825546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6426802.6600000001</v>
      </c>
      <c r="D148" s="1">
        <f>'PR-RAS'!E152</f>
        <v>7229979.4800000004</v>
      </c>
      <c r="E148" s="1">
        <v>0</v>
      </c>
      <c r="F148" s="1">
        <v>0</v>
      </c>
      <c r="G148" s="2">
        <f t="shared" si="0"/>
        <v>3070353.9581399998</v>
      </c>
      <c r="H148" s="2">
        <f t="shared" si="1"/>
        <v>0.82000000029802322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5164517.84</v>
      </c>
      <c r="D149" s="1">
        <f>'PR-RAS'!E153</f>
        <v>5669516.3600000003</v>
      </c>
      <c r="E149" s="1">
        <v>0</v>
      </c>
      <c r="F149" s="1">
        <v>0</v>
      </c>
      <c r="G149" s="2">
        <f t="shared" si="0"/>
        <v>2442525.48288</v>
      </c>
      <c r="H149" s="2">
        <f t="shared" si="1"/>
        <v>0.52000000048428774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5164517.84</v>
      </c>
      <c r="D150" s="1">
        <f>'PR-RAS'!E154</f>
        <v>5669516.3600000003</v>
      </c>
      <c r="E150" s="1">
        <v>0</v>
      </c>
      <c r="F150" s="1">
        <v>0</v>
      </c>
      <c r="G150" s="2">
        <f t="shared" si="0"/>
        <v>2459029.0334399999</v>
      </c>
      <c r="H150" s="2">
        <f t="shared" si="1"/>
        <v>0.52000000048428774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408304.25</v>
      </c>
      <c r="D154" s="1">
        <f>'PR-RAS'!E158</f>
        <v>627630.78</v>
      </c>
      <c r="E154" s="1">
        <v>0</v>
      </c>
      <c r="F154" s="1">
        <v>0</v>
      </c>
      <c r="G154" s="2">
        <f t="shared" si="0"/>
        <v>254525.56893000001</v>
      </c>
      <c r="H154" s="2">
        <f t="shared" si="1"/>
        <v>0.46999999997206032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853980.57</v>
      </c>
      <c r="D155" s="1">
        <f>'PR-RAS'!E159</f>
        <v>932832.34</v>
      </c>
      <c r="E155" s="1">
        <v>0</v>
      </c>
      <c r="F155" s="1">
        <v>0</v>
      </c>
      <c r="G155" s="2">
        <f t="shared" si="0"/>
        <v>418825.36849999998</v>
      </c>
      <c r="H155" s="2">
        <f t="shared" si="1"/>
        <v>0.77000000001862645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853980.57</v>
      </c>
      <c r="D157" s="1">
        <f>'PR-RAS'!E161</f>
        <v>932832.34</v>
      </c>
      <c r="E157" s="1">
        <v>0</v>
      </c>
      <c r="F157" s="1">
        <v>0</v>
      </c>
      <c r="G157" s="2">
        <f t="shared" si="0"/>
        <v>424264.65899999999</v>
      </c>
      <c r="H157" s="2">
        <f t="shared" si="1"/>
        <v>0.77000000001862645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7021860.3099999987</v>
      </c>
      <c r="D159" s="1">
        <f>'PR-RAS'!E163</f>
        <v>7281938.8799999999</v>
      </c>
      <c r="E159" s="1">
        <v>0</v>
      </c>
      <c r="F159" s="1">
        <v>0</v>
      </c>
      <c r="G159" s="2">
        <f t="shared" si="0"/>
        <v>3410546.6150600002</v>
      </c>
      <c r="H159" s="2">
        <f t="shared" si="1"/>
        <v>0.4299999987706542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219721.24</v>
      </c>
      <c r="D160" s="1">
        <f>'PR-RAS'!E164</f>
        <v>231859.57</v>
      </c>
      <c r="E160" s="1">
        <v>0</v>
      </c>
      <c r="F160" s="1">
        <v>0</v>
      </c>
      <c r="G160" s="2">
        <f t="shared" si="0"/>
        <v>108667.02042</v>
      </c>
      <c r="H160" s="2">
        <f t="shared" si="1"/>
        <v>0.66999999998370185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29040.86</v>
      </c>
      <c r="D161" s="1">
        <f>'PR-RAS'!E165</f>
        <v>25999.81</v>
      </c>
      <c r="E161" s="1">
        <v>0</v>
      </c>
      <c r="F161" s="1">
        <v>0</v>
      </c>
      <c r="G161" s="2">
        <f t="shared" si="0"/>
        <v>12966.476800000002</v>
      </c>
      <c r="H161" s="2">
        <f t="shared" si="1"/>
        <v>0.32999999999810825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179165.76</v>
      </c>
      <c r="D162" s="1">
        <f>'PR-RAS'!E166</f>
        <v>194179.64</v>
      </c>
      <c r="E162" s="1">
        <v>0</v>
      </c>
      <c r="F162" s="1">
        <v>0</v>
      </c>
      <c r="G162" s="2">
        <f t="shared" si="0"/>
        <v>91371.531440000006</v>
      </c>
      <c r="H162" s="2">
        <f t="shared" si="1"/>
        <v>0.59999999997671694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10092.629999999999</v>
      </c>
      <c r="D163" s="1">
        <f>'PR-RAS'!E167</f>
        <v>8297.7900000000009</v>
      </c>
      <c r="E163" s="1">
        <v>0</v>
      </c>
      <c r="F163" s="1">
        <v>0</v>
      </c>
      <c r="G163" s="2">
        <f t="shared" si="0"/>
        <v>4323.4900200000002</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1421.99</v>
      </c>
      <c r="D164" s="1">
        <f>'PR-RAS'!E168</f>
        <v>3382.33</v>
      </c>
      <c r="E164" s="1">
        <v>0</v>
      </c>
      <c r="F164" s="1">
        <v>0</v>
      </c>
      <c r="G164" s="2">
        <f t="shared" si="0"/>
        <v>1334.4239499999999</v>
      </c>
      <c r="H164" s="2">
        <f t="shared" si="1"/>
        <v>0.33999999999991815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1351840.99</v>
      </c>
      <c r="D165" s="1">
        <f>'PR-RAS'!E169</f>
        <v>1434539.05</v>
      </c>
      <c r="E165" s="1">
        <v>0</v>
      </c>
      <c r="F165" s="1">
        <v>0</v>
      </c>
      <c r="G165" s="2">
        <f t="shared" si="0"/>
        <v>692230.73075999995</v>
      </c>
      <c r="H165" s="2">
        <f t="shared" si="1"/>
        <v>6.0000000055879354E-2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124775.41</v>
      </c>
      <c r="D166" s="1">
        <f>'PR-RAS'!E170</f>
        <v>171779.1</v>
      </c>
      <c r="E166" s="1">
        <v>0</v>
      </c>
      <c r="F166" s="1">
        <v>0</v>
      </c>
      <c r="G166" s="2">
        <f t="shared" si="0"/>
        <v>77275.04565</v>
      </c>
      <c r="H166" s="2">
        <f t="shared" si="1"/>
        <v>0.51000000000931323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155460.5</v>
      </c>
      <c r="D167" s="1">
        <f>'PR-RAS'!E171</f>
        <v>203940.64</v>
      </c>
      <c r="E167" s="1">
        <v>0</v>
      </c>
      <c r="F167" s="1">
        <v>0</v>
      </c>
      <c r="G167" s="2">
        <f t="shared" si="0"/>
        <v>93514.735480000003</v>
      </c>
      <c r="H167" s="2">
        <f t="shared" si="1"/>
        <v>0.85999999998603016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753492.05</v>
      </c>
      <c r="D168" s="1">
        <f>'PR-RAS'!E172</f>
        <v>583626.97</v>
      </c>
      <c r="E168" s="1">
        <v>0</v>
      </c>
      <c r="F168" s="1">
        <v>0</v>
      </c>
      <c r="G168" s="2">
        <f t="shared" si="0"/>
        <v>320764.58033000003</v>
      </c>
      <c r="H168" s="2">
        <f t="shared" si="1"/>
        <v>8.0000000074505806E-2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228770.57</v>
      </c>
      <c r="D169" s="1">
        <f>'PR-RAS'!E173</f>
        <v>344654.78</v>
      </c>
      <c r="E169" s="1">
        <v>0</v>
      </c>
      <c r="F169" s="1">
        <v>0</v>
      </c>
      <c r="G169" s="2">
        <f t="shared" si="0"/>
        <v>154237.46184000003</v>
      </c>
      <c r="H169" s="2">
        <f t="shared" si="1"/>
        <v>0.6499999999650754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64833.15</v>
      </c>
      <c r="D170" s="1">
        <f>'PR-RAS'!E174</f>
        <v>78584.05</v>
      </c>
      <c r="E170" s="1">
        <v>0</v>
      </c>
      <c r="F170" s="1">
        <v>0</v>
      </c>
      <c r="G170" s="2">
        <f t="shared" si="0"/>
        <v>37518.21125</v>
      </c>
      <c r="H170" s="2">
        <f t="shared" si="1"/>
        <v>0.20000000000436557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24509.31</v>
      </c>
      <c r="D172" s="1">
        <f>'PR-RAS'!E176</f>
        <v>51953.51</v>
      </c>
      <c r="E172" s="1">
        <v>0</v>
      </c>
      <c r="F172" s="1">
        <v>0</v>
      </c>
      <c r="G172" s="2">
        <f t="shared" si="0"/>
        <v>21959.192430000003</v>
      </c>
      <c r="H172" s="2">
        <f t="shared" si="1"/>
        <v>0.7999999999992724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5173382.8999999994</v>
      </c>
      <c r="D173" s="1">
        <f>'PR-RAS'!E177</f>
        <v>5276542.18</v>
      </c>
      <c r="E173" s="1">
        <v>0</v>
      </c>
      <c r="F173" s="1">
        <v>0</v>
      </c>
      <c r="G173" s="2">
        <f t="shared" si="0"/>
        <v>2704952.3687199992</v>
      </c>
      <c r="H173" s="2">
        <f t="shared" si="1"/>
        <v>0.28000000026077032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907236.5</v>
      </c>
      <c r="D174" s="1">
        <f>'PR-RAS'!E178</f>
        <v>881775.29</v>
      </c>
      <c r="E174" s="1">
        <v>0</v>
      </c>
      <c r="F174" s="1">
        <v>0</v>
      </c>
      <c r="G174" s="2">
        <f t="shared" si="0"/>
        <v>462046.16483999998</v>
      </c>
      <c r="H174" s="2">
        <f t="shared" si="1"/>
        <v>0.7900000000372529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2111640.65</v>
      </c>
      <c r="D175" s="1">
        <f>'PR-RAS'!E179</f>
        <v>2108436.14</v>
      </c>
      <c r="E175" s="1">
        <v>0</v>
      </c>
      <c r="F175" s="1">
        <v>0</v>
      </c>
      <c r="G175" s="2">
        <f t="shared" si="0"/>
        <v>1101161.2498199998</v>
      </c>
      <c r="H175" s="2">
        <f t="shared" si="1"/>
        <v>0.49000000022351742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105805.32</v>
      </c>
      <c r="D176" s="1">
        <f>'PR-RAS'!E180</f>
        <v>108856.44</v>
      </c>
      <c r="E176" s="1">
        <v>0</v>
      </c>
      <c r="F176" s="1">
        <v>0</v>
      </c>
      <c r="G176" s="2">
        <f t="shared" si="0"/>
        <v>56615.684999999998</v>
      </c>
      <c r="H176" s="2">
        <f t="shared" si="1"/>
        <v>0.76000000000931323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934235.59</v>
      </c>
      <c r="D177" s="1">
        <f>'PR-RAS'!E181</f>
        <v>943233.42</v>
      </c>
      <c r="E177" s="1">
        <v>0</v>
      </c>
      <c r="F177" s="1">
        <v>0</v>
      </c>
      <c r="G177" s="2">
        <f t="shared" si="0"/>
        <v>496443.62767999998</v>
      </c>
      <c r="H177" s="2">
        <f t="shared" si="1"/>
        <v>0.83000000007450581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48826.11</v>
      </c>
      <c r="D178" s="1">
        <f>'PR-RAS'!E182</f>
        <v>69833.509999999995</v>
      </c>
      <c r="E178" s="1">
        <v>0</v>
      </c>
      <c r="F178" s="1">
        <v>0</v>
      </c>
      <c r="G178" s="2">
        <f t="shared" si="0"/>
        <v>33363.284009999996</v>
      </c>
      <c r="H178" s="2">
        <f t="shared" si="1"/>
        <v>0.60000000000582077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41391.94</v>
      </c>
      <c r="D179" s="1">
        <f>'PR-RAS'!E183</f>
        <v>53483.73</v>
      </c>
      <c r="E179" s="1">
        <v>0</v>
      </c>
      <c r="F179" s="1">
        <v>0</v>
      </c>
      <c r="G179" s="2">
        <f t="shared" si="0"/>
        <v>26407.973200000004</v>
      </c>
      <c r="H179" s="2">
        <f t="shared" si="1"/>
        <v>0.32999999999447027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215568.21</v>
      </c>
      <c r="D180" s="1">
        <f>'PR-RAS'!E184</f>
        <v>222180.43</v>
      </c>
      <c r="E180" s="1">
        <v>0</v>
      </c>
      <c r="F180" s="1">
        <v>0</v>
      </c>
      <c r="G180" s="2">
        <f t="shared" si="0"/>
        <v>118127.30352999999</v>
      </c>
      <c r="H180" s="2">
        <f t="shared" si="1"/>
        <v>0.63999999998486601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84461.95</v>
      </c>
      <c r="D181" s="1">
        <f>'PR-RAS'!E185</f>
        <v>103381.99</v>
      </c>
      <c r="E181" s="1">
        <v>0</v>
      </c>
      <c r="F181" s="1">
        <v>0</v>
      </c>
      <c r="G181" s="2">
        <f t="shared" si="0"/>
        <v>52420.667399999998</v>
      </c>
      <c r="H181" s="2">
        <f t="shared" si="1"/>
        <v>5.9999999997671694E-2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724216.63</v>
      </c>
      <c r="D182" s="1">
        <f>'PR-RAS'!E186</f>
        <v>785361.23</v>
      </c>
      <c r="E182" s="1">
        <v>0</v>
      </c>
      <c r="F182" s="1">
        <v>0</v>
      </c>
      <c r="G182" s="2">
        <f t="shared" si="0"/>
        <v>415383.97528999997</v>
      </c>
      <c r="H182" s="2">
        <f t="shared" si="1"/>
        <v>0.59999999997671694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643.70000000000005</v>
      </c>
      <c r="D183" s="1">
        <f>'PR-RAS'!E187</f>
        <v>1052.3699999999999</v>
      </c>
      <c r="E183" s="1">
        <v>0</v>
      </c>
      <c r="F183" s="1">
        <v>0</v>
      </c>
      <c r="G183" s="2">
        <f t="shared" si="0"/>
        <v>500.21607999999992</v>
      </c>
      <c r="H183" s="2">
        <f t="shared" si="1"/>
        <v>0.66999999999984539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276271.48</v>
      </c>
      <c r="D184" s="1">
        <f>'PR-RAS'!E188</f>
        <v>337945.70999999996</v>
      </c>
      <c r="E184" s="1">
        <v>0</v>
      </c>
      <c r="F184" s="1">
        <v>0</v>
      </c>
      <c r="G184" s="2">
        <f t="shared" si="0"/>
        <v>174245.81069999997</v>
      </c>
      <c r="H184" s="2">
        <f t="shared" si="1"/>
        <v>0.77000000001862645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93426.87</v>
      </c>
      <c r="D185" s="1">
        <f>'PR-RAS'!E189</f>
        <v>84883.66</v>
      </c>
      <c r="E185" s="1">
        <v>0</v>
      </c>
      <c r="F185" s="1">
        <v>0</v>
      </c>
      <c r="G185" s="2">
        <f t="shared" si="0"/>
        <v>48427.730960000001</v>
      </c>
      <c r="H185" s="2">
        <f t="shared" si="1"/>
        <v>0.47000000000116415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26938.73</v>
      </c>
      <c r="D186" s="1">
        <f>'PR-RAS'!E190</f>
        <v>33267.68</v>
      </c>
      <c r="E186" s="1">
        <v>0</v>
      </c>
      <c r="F186" s="1">
        <v>0</v>
      </c>
      <c r="G186" s="2">
        <f t="shared" si="0"/>
        <v>17292.70665</v>
      </c>
      <c r="H186" s="2">
        <f t="shared" si="1"/>
        <v>0.59000000000014552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20939.830000000002</v>
      </c>
      <c r="D187" s="1">
        <f>'PR-RAS'!E191</f>
        <v>25560.720000000001</v>
      </c>
      <c r="E187" s="1">
        <v>0</v>
      </c>
      <c r="F187" s="1">
        <v>0</v>
      </c>
      <c r="G187" s="2">
        <f t="shared" si="0"/>
        <v>13403.396220000001</v>
      </c>
      <c r="H187" s="2">
        <f t="shared" si="1"/>
        <v>0.44999999999708962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9326.36</v>
      </c>
      <c r="D188" s="1">
        <f>'PR-RAS'!E192</f>
        <v>10806</v>
      </c>
      <c r="E188" s="1">
        <v>0</v>
      </c>
      <c r="F188" s="1">
        <v>0</v>
      </c>
      <c r="G188" s="2">
        <f t="shared" si="0"/>
        <v>5785.4733200000001</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95249.39</v>
      </c>
      <c r="D189" s="1">
        <f>'PR-RAS'!E193</f>
        <v>99389.45</v>
      </c>
      <c r="E189" s="1">
        <v>0</v>
      </c>
      <c r="F189" s="1">
        <v>0</v>
      </c>
      <c r="G189" s="2">
        <f t="shared" si="0"/>
        <v>55277.318519999993</v>
      </c>
      <c r="H189" s="2">
        <f t="shared" si="1"/>
        <v>0.83999999999650754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703.43</v>
      </c>
      <c r="D190" s="1">
        <f>'PR-RAS'!E194</f>
        <v>55209.09</v>
      </c>
      <c r="E190" s="1">
        <v>0</v>
      </c>
      <c r="F190" s="1">
        <v>0</v>
      </c>
      <c r="G190" s="2">
        <f t="shared" si="0"/>
        <v>21001.984289999997</v>
      </c>
      <c r="H190" s="2">
        <f t="shared" si="1"/>
        <v>0.51999999999645752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29686.87</v>
      </c>
      <c r="D191" s="1">
        <f>'PR-RAS'!E195</f>
        <v>28829.11</v>
      </c>
      <c r="E191" s="1">
        <v>0</v>
      </c>
      <c r="F191" s="1">
        <v>0</v>
      </c>
      <c r="G191" s="2">
        <f t="shared" si="0"/>
        <v>16595.5671</v>
      </c>
      <c r="H191" s="2">
        <f t="shared" si="1"/>
        <v>0.24000000000160071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38112.979999999996</v>
      </c>
      <c r="D192" s="1">
        <f>'PR-RAS'!E196</f>
        <v>92708.99</v>
      </c>
      <c r="E192" s="1">
        <v>0</v>
      </c>
      <c r="F192" s="1">
        <v>0</v>
      </c>
      <c r="G192" s="2">
        <f t="shared" si="0"/>
        <v>42694.413360000006</v>
      </c>
      <c r="H192" s="2">
        <f t="shared" si="1"/>
        <v>2.9999999998835847E-2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38112.979999999996</v>
      </c>
      <c r="D206" s="1">
        <f>'PR-RAS'!E210</f>
        <v>92708.99</v>
      </c>
      <c r="E206" s="1">
        <v>0</v>
      </c>
      <c r="F206" s="1">
        <v>0</v>
      </c>
      <c r="G206" s="2">
        <f t="shared" si="0"/>
        <v>45823.846799999999</v>
      </c>
      <c r="H206" s="2">
        <f t="shared" si="1"/>
        <v>2.9999999998835847E-2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22979.4</v>
      </c>
      <c r="D207" s="1">
        <f>'PR-RAS'!E211</f>
        <v>24001.78</v>
      </c>
      <c r="E207" s="1">
        <v>0</v>
      </c>
      <c r="F207" s="1">
        <v>0</v>
      </c>
      <c r="G207" s="2">
        <f t="shared" si="0"/>
        <v>14622.489759999997</v>
      </c>
      <c r="H207" s="2">
        <f t="shared" si="1"/>
        <v>0.62000000000261934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1550.73</v>
      </c>
      <c r="D208" s="1">
        <f>'PR-RAS'!E212</f>
        <v>0</v>
      </c>
      <c r="E208" s="1">
        <v>0</v>
      </c>
      <c r="F208" s="1">
        <v>0</v>
      </c>
      <c r="G208" s="2">
        <f t="shared" si="0"/>
        <v>321.00110999999998</v>
      </c>
      <c r="H208" s="2">
        <f t="shared" si="1"/>
        <v>0.26999999999998181</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626.53</v>
      </c>
      <c r="D209" s="1">
        <f>'PR-RAS'!E213</f>
        <v>60209.23</v>
      </c>
      <c r="E209" s="1">
        <v>0</v>
      </c>
      <c r="F209" s="1">
        <v>0</v>
      </c>
      <c r="G209" s="2">
        <f t="shared" si="0"/>
        <v>25177.357919999999</v>
      </c>
      <c r="H209" s="2">
        <f t="shared" si="1"/>
        <v>0.70000000000322871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12956.32</v>
      </c>
      <c r="D210" s="1">
        <f>'PR-RAS'!E214</f>
        <v>8497.98</v>
      </c>
      <c r="E210" s="1">
        <v>0</v>
      </c>
      <c r="F210" s="1">
        <v>0</v>
      </c>
      <c r="G210" s="2">
        <f t="shared" si="0"/>
        <v>6260.0265199999994</v>
      </c>
      <c r="H210" s="2">
        <f t="shared" si="1"/>
        <v>0.34000000000014552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1839911.7000000002</v>
      </c>
      <c r="D211" s="1">
        <f>'PR-RAS'!E215</f>
        <v>2320405.34</v>
      </c>
      <c r="E211" s="1">
        <v>0</v>
      </c>
      <c r="F211" s="1">
        <v>0</v>
      </c>
      <c r="G211" s="2">
        <f t="shared" si="0"/>
        <v>1360951.6997999998</v>
      </c>
      <c r="H211" s="2">
        <f t="shared" si="1"/>
        <v>0.63999999966472387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106178.25</v>
      </c>
      <c r="D212" s="1">
        <f>'PR-RAS'!E216</f>
        <v>106000</v>
      </c>
      <c r="E212" s="1">
        <v>0</v>
      </c>
      <c r="F212" s="1">
        <v>0</v>
      </c>
      <c r="G212" s="2">
        <f t="shared" si="0"/>
        <v>67135.610749999993</v>
      </c>
      <c r="H212" s="2">
        <f t="shared" si="1"/>
        <v>0.25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106178.25</v>
      </c>
      <c r="D214" s="1">
        <f>'PR-RAS'!E218</f>
        <v>106000</v>
      </c>
      <c r="E214" s="1">
        <v>0</v>
      </c>
      <c r="F214" s="1">
        <v>0</v>
      </c>
      <c r="G214" s="2">
        <f t="shared" si="0"/>
        <v>67771.967250000002</v>
      </c>
      <c r="H214" s="2">
        <f t="shared" si="1"/>
        <v>0.25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1733733.4500000002</v>
      </c>
      <c r="D215" s="1">
        <f>'PR-RAS'!E219</f>
        <v>2214405.34</v>
      </c>
      <c r="E215" s="1">
        <v>0</v>
      </c>
      <c r="F215" s="1">
        <v>0</v>
      </c>
      <c r="G215" s="2">
        <f t="shared" si="0"/>
        <v>1318784.4438199999</v>
      </c>
      <c r="H215" s="2">
        <f t="shared" si="1"/>
        <v>0.7900000000372529</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1710827.86</v>
      </c>
      <c r="D217" s="1">
        <f>'PR-RAS'!E221</f>
        <v>2009729.15</v>
      </c>
      <c r="E217" s="1">
        <v>0</v>
      </c>
      <c r="F217" s="1">
        <v>0</v>
      </c>
      <c r="G217" s="2">
        <f t="shared" si="0"/>
        <v>1237741.8105600001</v>
      </c>
      <c r="H217" s="2">
        <f t="shared" si="1"/>
        <v>0.28999999980442226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22905.59</v>
      </c>
      <c r="D218" s="1">
        <f>'PR-RAS'!E222</f>
        <v>204676.19</v>
      </c>
      <c r="E218" s="1">
        <v>0</v>
      </c>
      <c r="F218" s="1">
        <v>0</v>
      </c>
      <c r="G218" s="2">
        <f t="shared" si="0"/>
        <v>93799.979490000012</v>
      </c>
      <c r="H218" s="2">
        <f t="shared" si="1"/>
        <v>0.60000000000218279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61867.95</v>
      </c>
      <c r="D220" s="1">
        <f>'PR-RAS'!E224</f>
        <v>357154.02</v>
      </c>
      <c r="E220" s="1">
        <v>0</v>
      </c>
      <c r="F220" s="1">
        <v>0</v>
      </c>
      <c r="G220" s="2">
        <f t="shared" si="0"/>
        <v>169982.54181</v>
      </c>
      <c r="H220" s="2">
        <f t="shared" si="1"/>
        <v>7.0000000021536835E-2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61867.95</v>
      </c>
      <c r="D232" s="1">
        <f>'PR-RAS'!E236</f>
        <v>357154.02</v>
      </c>
      <c r="E232" s="1">
        <v>0</v>
      </c>
      <c r="F232" s="1">
        <v>0</v>
      </c>
      <c r="G232" s="2">
        <f t="shared" si="0"/>
        <v>179296.65369000001</v>
      </c>
      <c r="H232" s="2">
        <f t="shared" si="1"/>
        <v>7.0000000021536835E-2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203216.68</v>
      </c>
      <c r="E233" s="1">
        <v>0</v>
      </c>
      <c r="F233" s="1">
        <v>0</v>
      </c>
      <c r="G233" s="2">
        <f t="shared" si="0"/>
        <v>94292.539520000006</v>
      </c>
      <c r="H233" s="2">
        <f t="shared" si="1"/>
        <v>0.32000000000698492</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61867.95</v>
      </c>
      <c r="D234" s="1">
        <f>'PR-RAS'!E238</f>
        <v>153937.34</v>
      </c>
      <c r="E234" s="1">
        <v>0</v>
      </c>
      <c r="F234" s="1">
        <v>0</v>
      </c>
      <c r="G234" s="2">
        <f t="shared" si="0"/>
        <v>86150.032790000012</v>
      </c>
      <c r="H234" s="2">
        <f t="shared" si="1"/>
        <v>0.38999999999941792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1133393.6499999999</v>
      </c>
      <c r="D248" s="1">
        <f>'PR-RAS'!E252</f>
        <v>1223542.3999999999</v>
      </c>
      <c r="E248" s="1">
        <v>0</v>
      </c>
      <c r="F248" s="1">
        <v>0</v>
      </c>
      <c r="G248" s="2">
        <f t="shared" si="0"/>
        <v>884378.17714999989</v>
      </c>
      <c r="H248" s="2">
        <f t="shared" si="1"/>
        <v>0.75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1133393.6499999999</v>
      </c>
      <c r="D255" s="1">
        <f>'PR-RAS'!E259</f>
        <v>1223542.3999999999</v>
      </c>
      <c r="E255" s="1">
        <v>0</v>
      </c>
      <c r="F255" s="1">
        <v>0</v>
      </c>
      <c r="G255" s="2">
        <f t="shared" si="0"/>
        <v>909441.52629999991</v>
      </c>
      <c r="H255" s="2">
        <f t="shared" si="1"/>
        <v>0.75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1133393.6499999999</v>
      </c>
      <c r="D256" s="1">
        <f>'PR-RAS'!E260</f>
        <v>1223542.3999999999</v>
      </c>
      <c r="E256" s="1">
        <v>0</v>
      </c>
      <c r="F256" s="1">
        <v>0</v>
      </c>
      <c r="G256" s="2">
        <f t="shared" si="0"/>
        <v>913022.00474999996</v>
      </c>
      <c r="H256" s="2">
        <f t="shared" si="1"/>
        <v>0.75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3991671.43</v>
      </c>
      <c r="D259" s="1">
        <f>'PR-RAS'!E263</f>
        <v>4107030.6900000004</v>
      </c>
      <c r="E259" s="1">
        <v>0</v>
      </c>
      <c r="F259" s="1">
        <v>0</v>
      </c>
      <c r="G259" s="2">
        <f t="shared" si="0"/>
        <v>3149079.0649800003</v>
      </c>
      <c r="H259" s="2">
        <f t="shared" si="1"/>
        <v>0.73999999975785613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2611376.85</v>
      </c>
      <c r="D260" s="1">
        <f>'PR-RAS'!E264</f>
        <v>2860312.22</v>
      </c>
      <c r="E260" s="1">
        <v>0</v>
      </c>
      <c r="F260" s="1">
        <v>0</v>
      </c>
      <c r="G260" s="2">
        <f t="shared" si="0"/>
        <v>2157988.3341100002</v>
      </c>
      <c r="H260" s="2">
        <f t="shared" si="1"/>
        <v>0.37000000011175871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2611376.85</v>
      </c>
      <c r="D261" s="1">
        <f>'PR-RAS'!E265</f>
        <v>2860312.22</v>
      </c>
      <c r="E261" s="1">
        <v>0</v>
      </c>
      <c r="F261" s="1">
        <v>0</v>
      </c>
      <c r="G261" s="2">
        <f t="shared" si="0"/>
        <v>2166320.3354000002</v>
      </c>
      <c r="H261" s="2">
        <f t="shared" si="1"/>
        <v>0.37000000011175871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450296.88</v>
      </c>
      <c r="D264" s="1">
        <f>'PR-RAS'!E268</f>
        <v>482840.52</v>
      </c>
      <c r="E264" s="1">
        <v>0</v>
      </c>
      <c r="F264" s="1">
        <v>0</v>
      </c>
      <c r="G264" s="2">
        <f t="shared" si="0"/>
        <v>372402.19296000001</v>
      </c>
      <c r="H264" s="2">
        <f t="shared" si="1"/>
        <v>0.59999999997671694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450296.88</v>
      </c>
      <c r="D265" s="1">
        <f>'PR-RAS'!E269</f>
        <v>482840.52</v>
      </c>
      <c r="E265" s="1">
        <v>0</v>
      </c>
      <c r="F265" s="1">
        <v>0</v>
      </c>
      <c r="G265" s="2">
        <f t="shared" ref="G265:G521" si="8">(B265/1000)*(C265*1+D265*2)</f>
        <v>373818.17087999999</v>
      </c>
      <c r="H265" s="2">
        <f t="shared" ref="H265:H521" si="9">ABS(C265-ROUND(C265,0))+ABS(D265-ROUND(D265,0))</f>
        <v>0.59999999997671694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20776.7</v>
      </c>
      <c r="D269" s="1">
        <f>'PR-RAS'!E273</f>
        <v>0</v>
      </c>
      <c r="E269" s="1">
        <v>0</v>
      </c>
      <c r="F269" s="1">
        <v>0</v>
      </c>
      <c r="G269" s="2">
        <f t="shared" si="8"/>
        <v>5568.155600000001</v>
      </c>
      <c r="H269" s="2">
        <f t="shared" si="9"/>
        <v>0.2999999999992724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20776.7</v>
      </c>
      <c r="D270" s="1">
        <f>'PR-RAS'!E274</f>
        <v>0</v>
      </c>
      <c r="E270" s="1">
        <v>0</v>
      </c>
      <c r="F270" s="1">
        <v>0</v>
      </c>
      <c r="G270" s="2">
        <f t="shared" si="8"/>
        <v>5588.9323000000004</v>
      </c>
      <c r="H270" s="2">
        <f t="shared" si="9"/>
        <v>0.2999999999992724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909221</v>
      </c>
      <c r="D275" s="1">
        <f>'PR-RAS'!E279</f>
        <v>763877.95</v>
      </c>
      <c r="E275" s="1">
        <v>0</v>
      </c>
      <c r="F275" s="1">
        <v>0</v>
      </c>
      <c r="G275" s="2">
        <f t="shared" si="8"/>
        <v>667731.67060000007</v>
      </c>
      <c r="H275" s="2">
        <f t="shared" si="9"/>
        <v>5.0000000046566129E-2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909221</v>
      </c>
      <c r="D276" s="1">
        <f>'PR-RAS'!E280</f>
        <v>763877.95</v>
      </c>
      <c r="E276" s="1">
        <v>0</v>
      </c>
      <c r="F276" s="1">
        <v>0</v>
      </c>
      <c r="G276" s="2">
        <f t="shared" si="8"/>
        <v>670168.64750000008</v>
      </c>
      <c r="H276" s="2">
        <f t="shared" si="9"/>
        <v>5.0000000046566129E-2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20513620.68</v>
      </c>
      <c r="D285" s="1">
        <f>'PR-RAS'!E289</f>
        <v>22612759.799999997</v>
      </c>
      <c r="E285" s="1">
        <v>0</v>
      </c>
      <c r="F285" s="1">
        <v>0</v>
      </c>
      <c r="G285" s="2">
        <f t="shared" si="8"/>
        <v>18669915.839519996</v>
      </c>
      <c r="H285" s="2">
        <f t="shared" si="9"/>
        <v>0.52000000327825546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4971498.7300000042</v>
      </c>
      <c r="D286" s="1">
        <f>'PR-RAS'!E290</f>
        <v>9314846.5</v>
      </c>
      <c r="E286" s="1">
        <v>0</v>
      </c>
      <c r="F286" s="1">
        <v>0</v>
      </c>
      <c r="G286" s="2">
        <f t="shared" si="8"/>
        <v>6726339.643050001</v>
      </c>
      <c r="H286" s="2">
        <f t="shared" si="9"/>
        <v>0.76999999582767487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1098287.53</v>
      </c>
      <c r="D288" s="1">
        <f>'PR-RAS'!E292</f>
        <v>1297909.75</v>
      </c>
      <c r="E288" s="1">
        <v>0</v>
      </c>
      <c r="F288" s="1">
        <v>0</v>
      </c>
      <c r="G288" s="2">
        <f t="shared" si="8"/>
        <v>1060208.7176099999</v>
      </c>
      <c r="H288" s="2">
        <f t="shared" si="9"/>
        <v>0.71999999997206032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2591079.3199999998</v>
      </c>
      <c r="D290" s="1">
        <f>'PR-RAS'!E294</f>
        <v>2059936.07</v>
      </c>
      <c r="E290" s="1">
        <v>0</v>
      </c>
      <c r="F290" s="1">
        <v>0</v>
      </c>
      <c r="G290" s="2">
        <f t="shared" si="8"/>
        <v>1939464.9719399998</v>
      </c>
      <c r="H290" s="2">
        <f t="shared" si="9"/>
        <v>0.38999999989755452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198148.78</v>
      </c>
      <c r="D291" s="1">
        <f>'PR-RAS'!E295</f>
        <v>213764.78</v>
      </c>
      <c r="E291" s="1">
        <v>0</v>
      </c>
      <c r="F291" s="1">
        <v>0</v>
      </c>
      <c r="G291" s="2">
        <f t="shared" si="8"/>
        <v>181446.71859999996</v>
      </c>
      <c r="H291" s="2">
        <f t="shared" si="9"/>
        <v>0.44000000000232831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165828.06</v>
      </c>
      <c r="D293" s="1">
        <f>'PR-RAS'!E298</f>
        <v>148698.56</v>
      </c>
      <c r="E293" s="1">
        <v>0</v>
      </c>
      <c r="F293" s="1">
        <v>0</v>
      </c>
      <c r="G293" s="2">
        <f t="shared" si="8"/>
        <v>135261.75255999999</v>
      </c>
      <c r="H293" s="2">
        <f t="shared" si="9"/>
        <v>0.5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134594.20000000001</v>
      </c>
      <c r="D294" s="1">
        <f>'PR-RAS'!E299</f>
        <v>147001</v>
      </c>
      <c r="E294" s="1">
        <v>0</v>
      </c>
      <c r="F294" s="1">
        <v>0</v>
      </c>
      <c r="G294" s="2">
        <f t="shared" si="8"/>
        <v>125578.6866</v>
      </c>
      <c r="H294" s="2">
        <f t="shared" si="9"/>
        <v>0.20000000001164153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134594.20000000001</v>
      </c>
      <c r="D295" s="1">
        <f>'PR-RAS'!E300</f>
        <v>147001</v>
      </c>
      <c r="E295" s="1">
        <v>0</v>
      </c>
      <c r="F295" s="1">
        <v>0</v>
      </c>
      <c r="G295" s="2">
        <f t="shared" si="8"/>
        <v>126007.2828</v>
      </c>
      <c r="H295" s="2">
        <f t="shared" si="9"/>
        <v>0.20000000001164153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134594.20000000001</v>
      </c>
      <c r="D296" s="1">
        <f>'PR-RAS'!E301</f>
        <v>147001</v>
      </c>
      <c r="E296" s="1">
        <v>0</v>
      </c>
      <c r="F296" s="1">
        <v>0</v>
      </c>
      <c r="G296" s="2">
        <f t="shared" si="8"/>
        <v>126435.879</v>
      </c>
      <c r="H296" s="2">
        <f t="shared" si="9"/>
        <v>0.20000000001164153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31233.86</v>
      </c>
      <c r="D306" s="1">
        <f>'PR-RAS'!E311</f>
        <v>1697.56</v>
      </c>
      <c r="E306" s="1">
        <v>0</v>
      </c>
      <c r="F306" s="1">
        <v>0</v>
      </c>
      <c r="G306" s="2">
        <f t="shared" si="8"/>
        <v>10561.838900000001</v>
      </c>
      <c r="H306" s="2">
        <f t="shared" si="9"/>
        <v>0.57999999999947249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4329.05</v>
      </c>
      <c r="D307" s="1">
        <f>'PR-RAS'!E312</f>
        <v>1697.56</v>
      </c>
      <c r="E307" s="1">
        <v>0</v>
      </c>
      <c r="F307" s="1">
        <v>0</v>
      </c>
      <c r="G307" s="2">
        <f t="shared" si="8"/>
        <v>2363.59602</v>
      </c>
      <c r="H307" s="2">
        <f t="shared" si="9"/>
        <v>0.49000000000023647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4329.05</v>
      </c>
      <c r="D308" s="1">
        <f>'PR-RAS'!E313</f>
        <v>1697.56</v>
      </c>
      <c r="E308" s="1">
        <v>0</v>
      </c>
      <c r="F308" s="1">
        <v>0</v>
      </c>
      <c r="G308" s="2">
        <f t="shared" si="8"/>
        <v>2371.3201899999999</v>
      </c>
      <c r="H308" s="2">
        <f t="shared" si="9"/>
        <v>0.49000000000023647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26904.81</v>
      </c>
      <c r="D321" s="1">
        <f>'PR-RAS'!E326</f>
        <v>0</v>
      </c>
      <c r="E321" s="1">
        <v>0</v>
      </c>
      <c r="F321" s="1">
        <v>0</v>
      </c>
      <c r="G321" s="2">
        <f t="shared" si="8"/>
        <v>8609.5392000000011</v>
      </c>
      <c r="H321" s="2">
        <f t="shared" si="9"/>
        <v>0.18999999999869033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26904.81</v>
      </c>
      <c r="D322" s="1">
        <f>'PR-RAS'!E327</f>
        <v>0</v>
      </c>
      <c r="E322" s="1">
        <v>0</v>
      </c>
      <c r="F322" s="1">
        <v>0</v>
      </c>
      <c r="G322" s="2">
        <f t="shared" si="8"/>
        <v>8636.4440100000011</v>
      </c>
      <c r="H322" s="2">
        <f t="shared" si="9"/>
        <v>0.18999999999869033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3339720.1999999997</v>
      </c>
      <c r="D345" s="1">
        <f>'PR-RAS'!E350</f>
        <v>5147699.01</v>
      </c>
      <c r="E345" s="1">
        <v>0</v>
      </c>
      <c r="F345" s="1">
        <v>0</v>
      </c>
      <c r="G345" s="2">
        <f t="shared" si="8"/>
        <v>4690480.667679999</v>
      </c>
      <c r="H345" s="2">
        <f t="shared" si="9"/>
        <v>0.20999999949708581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709572.36</v>
      </c>
      <c r="D346" s="1">
        <f>'PR-RAS'!E351</f>
        <v>474206.5</v>
      </c>
      <c r="E346" s="1">
        <v>0</v>
      </c>
      <c r="F346" s="1">
        <v>0</v>
      </c>
      <c r="G346" s="2">
        <f t="shared" si="8"/>
        <v>572004.94919999992</v>
      </c>
      <c r="H346" s="2">
        <f t="shared" si="9"/>
        <v>0.85999999998603016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389850.55</v>
      </c>
      <c r="D347" s="1">
        <f>'PR-RAS'!E352</f>
        <v>469193.7</v>
      </c>
      <c r="E347" s="1">
        <v>0</v>
      </c>
      <c r="F347" s="1">
        <v>0</v>
      </c>
      <c r="G347" s="2">
        <f t="shared" si="8"/>
        <v>459570.33069999993</v>
      </c>
      <c r="H347" s="2">
        <f t="shared" si="9"/>
        <v>0.75</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389850.55</v>
      </c>
      <c r="D348" s="1">
        <f>'PR-RAS'!E353</f>
        <v>469193.7</v>
      </c>
      <c r="E348" s="1">
        <v>0</v>
      </c>
      <c r="F348" s="1">
        <v>0</v>
      </c>
      <c r="G348" s="2">
        <f t="shared" si="8"/>
        <v>460898.56864999997</v>
      </c>
      <c r="H348" s="2">
        <f t="shared" si="9"/>
        <v>0.75</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319721.81</v>
      </c>
      <c r="D351" s="1">
        <f>'PR-RAS'!E356</f>
        <v>5012.8</v>
      </c>
      <c r="E351" s="1">
        <v>0</v>
      </c>
      <c r="F351" s="1">
        <v>0</v>
      </c>
      <c r="G351" s="2">
        <f t="shared" si="8"/>
        <v>115411.59349999999</v>
      </c>
      <c r="H351" s="2">
        <f t="shared" si="9"/>
        <v>0.39000000000214641</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13731.04</v>
      </c>
      <c r="D354" s="1">
        <f>'PR-RAS'!E359</f>
        <v>5012.8</v>
      </c>
      <c r="E354" s="1">
        <v>0</v>
      </c>
      <c r="F354" s="1">
        <v>0</v>
      </c>
      <c r="G354" s="2">
        <f t="shared" si="8"/>
        <v>8386.0939199999993</v>
      </c>
      <c r="H354" s="2">
        <f t="shared" si="9"/>
        <v>0.24000000000069122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305990.77</v>
      </c>
      <c r="D357" s="1">
        <f>'PR-RAS'!E362</f>
        <v>0</v>
      </c>
      <c r="E357" s="1">
        <v>0</v>
      </c>
      <c r="F357" s="1">
        <v>0</v>
      </c>
      <c r="G357" s="2">
        <f t="shared" si="8"/>
        <v>108932.71412</v>
      </c>
      <c r="H357" s="2">
        <f t="shared" si="9"/>
        <v>0.22999999998137355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1448657.1099999999</v>
      </c>
      <c r="D358" s="1">
        <f>'PR-RAS'!E363</f>
        <v>2220828.5899999994</v>
      </c>
      <c r="E358" s="1">
        <v>0</v>
      </c>
      <c r="F358" s="1">
        <v>0</v>
      </c>
      <c r="G358" s="2">
        <f t="shared" si="8"/>
        <v>2102842.2015299997</v>
      </c>
      <c r="H358" s="2">
        <f t="shared" si="9"/>
        <v>0.52000000048428774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454081.69</v>
      </c>
      <c r="D359" s="1">
        <f>'PR-RAS'!E364</f>
        <v>1529490.66</v>
      </c>
      <c r="E359" s="1">
        <v>0</v>
      </c>
      <c r="F359" s="1">
        <v>0</v>
      </c>
      <c r="G359" s="2">
        <f t="shared" si="8"/>
        <v>1257676.5575799998</v>
      </c>
      <c r="H359" s="2">
        <f t="shared" si="9"/>
        <v>0.65000000008149073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138031.72</v>
      </c>
      <c r="E360" s="1">
        <v>0</v>
      </c>
      <c r="F360" s="1">
        <v>0</v>
      </c>
      <c r="G360" s="2">
        <f t="shared" si="8"/>
        <v>99106.774959999995</v>
      </c>
      <c r="H360" s="2">
        <f t="shared" si="9"/>
        <v>0.27999999999883585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454081.69</v>
      </c>
      <c r="D363" s="1">
        <f>'PR-RAS'!E368</f>
        <v>1391458.94</v>
      </c>
      <c r="E363" s="1">
        <v>0</v>
      </c>
      <c r="F363" s="1">
        <v>0</v>
      </c>
      <c r="G363" s="2">
        <f t="shared" si="8"/>
        <v>1171793.8443399998</v>
      </c>
      <c r="H363" s="2">
        <f t="shared" si="9"/>
        <v>0.37000000005355105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742435.94</v>
      </c>
      <c r="D364" s="1">
        <f>'PR-RAS'!E369</f>
        <v>340512.17</v>
      </c>
      <c r="E364" s="1">
        <v>0</v>
      </c>
      <c r="F364" s="1">
        <v>0</v>
      </c>
      <c r="G364" s="2">
        <f t="shared" si="8"/>
        <v>516716.08163999993</v>
      </c>
      <c r="H364" s="2">
        <f t="shared" si="9"/>
        <v>0.23000000003958121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44001.88</v>
      </c>
      <c r="D365" s="1">
        <f>'PR-RAS'!E370</f>
        <v>48815.27</v>
      </c>
      <c r="E365" s="1">
        <v>0</v>
      </c>
      <c r="F365" s="1">
        <v>0</v>
      </c>
      <c r="G365" s="2">
        <f t="shared" si="8"/>
        <v>51554.200879999989</v>
      </c>
      <c r="H365" s="2">
        <f t="shared" si="9"/>
        <v>0.38999999999941792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13217.7</v>
      </c>
      <c r="D366" s="1">
        <f>'PR-RAS'!E371</f>
        <v>8150.05</v>
      </c>
      <c r="E366" s="1">
        <v>0</v>
      </c>
      <c r="F366" s="1">
        <v>0</v>
      </c>
      <c r="G366" s="2">
        <f t="shared" si="8"/>
        <v>10773.997000000001</v>
      </c>
      <c r="H366" s="2">
        <f t="shared" si="9"/>
        <v>0.3499999999994543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14198.31</v>
      </c>
      <c r="D367" s="1">
        <f>'PR-RAS'!E372</f>
        <v>10308.209999999999</v>
      </c>
      <c r="E367" s="1">
        <v>0</v>
      </c>
      <c r="F367" s="1">
        <v>0</v>
      </c>
      <c r="G367" s="2">
        <f t="shared" si="8"/>
        <v>12742.191179999998</v>
      </c>
      <c r="H367" s="2">
        <f t="shared" si="9"/>
        <v>0.51999999999861757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47057.919999999998</v>
      </c>
      <c r="D370" s="1">
        <f>'PR-RAS'!E375</f>
        <v>10603.23</v>
      </c>
      <c r="E370" s="1">
        <v>0</v>
      </c>
      <c r="F370" s="1">
        <v>0</v>
      </c>
      <c r="G370" s="2">
        <f t="shared" si="8"/>
        <v>25189.556220000002</v>
      </c>
      <c r="H370" s="2">
        <f t="shared" si="9"/>
        <v>0.31000000000130967</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623960.13</v>
      </c>
      <c r="D371" s="1">
        <f>'PR-RAS'!E376</f>
        <v>262635.40999999997</v>
      </c>
      <c r="E371" s="1">
        <v>0</v>
      </c>
      <c r="F371" s="1">
        <v>0</v>
      </c>
      <c r="G371" s="2">
        <f t="shared" si="8"/>
        <v>425215.45149999997</v>
      </c>
      <c r="H371" s="2">
        <f t="shared" si="9"/>
        <v>0.53999999997904524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184310.57</v>
      </c>
      <c r="D373" s="1">
        <f>'PR-RAS'!E378</f>
        <v>268153.2</v>
      </c>
      <c r="E373" s="1">
        <v>0</v>
      </c>
      <c r="F373" s="1">
        <v>0</v>
      </c>
      <c r="G373" s="2">
        <f t="shared" si="8"/>
        <v>268069.51283999998</v>
      </c>
      <c r="H373" s="2">
        <f t="shared" si="9"/>
        <v>0.63000000000465661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184310.57</v>
      </c>
      <c r="D374" s="1">
        <f>'PR-RAS'!E379</f>
        <v>268153.2</v>
      </c>
      <c r="E374" s="1">
        <v>0</v>
      </c>
      <c r="F374" s="1">
        <v>0</v>
      </c>
      <c r="G374" s="2">
        <f t="shared" si="8"/>
        <v>268790.12981000001</v>
      </c>
      <c r="H374" s="2">
        <f t="shared" si="9"/>
        <v>0.63000000000465661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38345.51</v>
      </c>
      <c r="D378" s="1">
        <f>'PR-RAS'!E383</f>
        <v>62328.78</v>
      </c>
      <c r="E378" s="1">
        <v>0</v>
      </c>
      <c r="F378" s="1">
        <v>0</v>
      </c>
      <c r="G378" s="2">
        <f t="shared" si="8"/>
        <v>61452.15739</v>
      </c>
      <c r="H378" s="2">
        <f t="shared" si="9"/>
        <v>0.70999999999912689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33487.86</v>
      </c>
      <c r="D379" s="1">
        <f>'PR-RAS'!E384</f>
        <v>52890.63</v>
      </c>
      <c r="E379" s="1">
        <v>0</v>
      </c>
      <c r="F379" s="1">
        <v>0</v>
      </c>
      <c r="G379" s="2">
        <f t="shared" si="8"/>
        <v>52643.727359999997</v>
      </c>
      <c r="H379" s="2">
        <f t="shared" si="9"/>
        <v>0.51000000000203727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530.89</v>
      </c>
      <c r="D380" s="1">
        <f>'PR-RAS'!E385</f>
        <v>2360</v>
      </c>
      <c r="E380" s="1">
        <v>0</v>
      </c>
      <c r="F380" s="1">
        <v>0</v>
      </c>
      <c r="G380" s="2">
        <f t="shared" si="8"/>
        <v>1990.0873100000001</v>
      </c>
      <c r="H380" s="2">
        <f t="shared" si="9"/>
        <v>0.11000000000001364</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4326.76</v>
      </c>
      <c r="D381" s="1">
        <f>'PR-RAS'!E386</f>
        <v>5140</v>
      </c>
      <c r="E381" s="1">
        <v>0</v>
      </c>
      <c r="F381" s="1">
        <v>0</v>
      </c>
      <c r="G381" s="2">
        <f t="shared" si="8"/>
        <v>5550.5688</v>
      </c>
      <c r="H381" s="2">
        <f t="shared" si="9"/>
        <v>0.23999999999978172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1938.15</v>
      </c>
      <c r="E382" s="1">
        <v>0</v>
      </c>
      <c r="F382" s="1">
        <v>0</v>
      </c>
      <c r="G382" s="2">
        <f t="shared" si="8"/>
        <v>1476.8703</v>
      </c>
      <c r="H382" s="2">
        <f t="shared" si="9"/>
        <v>0.15000000000009095</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29483.4</v>
      </c>
      <c r="D386" s="1">
        <f>'PR-RAS'!E391</f>
        <v>20343.78</v>
      </c>
      <c r="E386" s="1">
        <v>0</v>
      </c>
      <c r="F386" s="1">
        <v>0</v>
      </c>
      <c r="G386" s="2">
        <f t="shared" si="8"/>
        <v>27015.819599999999</v>
      </c>
      <c r="H386" s="2">
        <f t="shared" si="9"/>
        <v>0.62000000000261934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22358.65</v>
      </c>
      <c r="D388" s="1">
        <f>'PR-RAS'!E393</f>
        <v>8741.09</v>
      </c>
      <c r="E388" s="1">
        <v>0</v>
      </c>
      <c r="F388" s="1">
        <v>0</v>
      </c>
      <c r="G388" s="2">
        <f t="shared" si="8"/>
        <v>15418.401210000002</v>
      </c>
      <c r="H388" s="2">
        <f t="shared" si="9"/>
        <v>0.43999999999869033</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654.51</v>
      </c>
      <c r="D389" s="1">
        <f>'PR-RAS'!E394</f>
        <v>644.11</v>
      </c>
      <c r="E389" s="1">
        <v>0</v>
      </c>
      <c r="F389" s="1">
        <v>0</v>
      </c>
      <c r="G389" s="2">
        <f t="shared" si="8"/>
        <v>753.77924000000007</v>
      </c>
      <c r="H389" s="2">
        <f t="shared" si="9"/>
        <v>0.60000000000002274</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6470.24</v>
      </c>
      <c r="D390" s="1">
        <f>'PR-RAS'!E395</f>
        <v>10958.58</v>
      </c>
      <c r="E390" s="1">
        <v>0</v>
      </c>
      <c r="F390" s="1">
        <v>0</v>
      </c>
      <c r="G390" s="2">
        <f t="shared" si="8"/>
        <v>11042.698600000002</v>
      </c>
      <c r="H390" s="2">
        <f t="shared" si="9"/>
        <v>0.65999999999985448</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1181490.73</v>
      </c>
      <c r="D397" s="1">
        <f>'PR-RAS'!E402</f>
        <v>2452663.92</v>
      </c>
      <c r="E397" s="1">
        <v>0</v>
      </c>
      <c r="F397" s="1">
        <v>0</v>
      </c>
      <c r="G397" s="2">
        <f t="shared" si="8"/>
        <v>2410380.1537200003</v>
      </c>
      <c r="H397" s="2">
        <f t="shared" si="9"/>
        <v>0.35000000009313226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1177345.95</v>
      </c>
      <c r="D398" s="1">
        <f>'PR-RAS'!E403</f>
        <v>2452663.92</v>
      </c>
      <c r="E398" s="1">
        <v>0</v>
      </c>
      <c r="F398" s="1">
        <v>0</v>
      </c>
      <c r="G398" s="2">
        <f t="shared" si="8"/>
        <v>2414821.4946300001</v>
      </c>
      <c r="H398" s="2">
        <f t="shared" si="9"/>
        <v>0.13000000012107193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4144.78</v>
      </c>
      <c r="D399" s="1">
        <f>'PR-RAS'!E404</f>
        <v>0</v>
      </c>
      <c r="E399" s="1">
        <v>0</v>
      </c>
      <c r="F399" s="1">
        <v>0</v>
      </c>
      <c r="G399" s="2">
        <f t="shared" si="8"/>
        <v>1649.6224400000001</v>
      </c>
      <c r="H399" s="2">
        <f t="shared" si="9"/>
        <v>0.22000000000025466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3173892.1399999997</v>
      </c>
      <c r="D403" s="1">
        <f>'PR-RAS'!E408</f>
        <v>4999000.45</v>
      </c>
      <c r="E403" s="1">
        <v>0</v>
      </c>
      <c r="F403" s="1">
        <v>0</v>
      </c>
      <c r="G403" s="2">
        <f t="shared" si="8"/>
        <v>5295101.00208</v>
      </c>
      <c r="H403" s="2">
        <f t="shared" si="9"/>
        <v>0.58999999985098839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3458677.15</v>
      </c>
      <c r="D405" s="1">
        <f>'PR-RAS'!E410</f>
        <v>1860692.87</v>
      </c>
      <c r="E405" s="1">
        <v>0</v>
      </c>
      <c r="F405" s="1">
        <v>0</v>
      </c>
      <c r="G405" s="2">
        <f t="shared" si="8"/>
        <v>2900745.4075600002</v>
      </c>
      <c r="H405" s="2">
        <f t="shared" si="9"/>
        <v>0.27999999979510903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21919.46</v>
      </c>
      <c r="D406" s="1">
        <f>'PR-RAS'!E411</f>
        <v>18623.919999999998</v>
      </c>
      <c r="E406" s="1">
        <v>0</v>
      </c>
      <c r="F406" s="1">
        <v>0</v>
      </c>
      <c r="G406" s="2">
        <f t="shared" si="8"/>
        <v>23962.7565</v>
      </c>
      <c r="H406" s="2">
        <f t="shared" si="9"/>
        <v>0.54000000000087311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25650947.470000003</v>
      </c>
      <c r="D407" s="1">
        <f>'PR-RAS'!E412</f>
        <v>32076304.859999996</v>
      </c>
      <c r="E407" s="1">
        <v>0</v>
      </c>
      <c r="F407" s="1">
        <v>0</v>
      </c>
      <c r="G407" s="2">
        <f t="shared" si="8"/>
        <v>36460244.219140001</v>
      </c>
      <c r="H407" s="2">
        <f t="shared" si="9"/>
        <v>0.61000000685453415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23853340.879999999</v>
      </c>
      <c r="D408" s="1">
        <f>'PR-RAS'!E413</f>
        <v>27760458.809999995</v>
      </c>
      <c r="E408" s="1">
        <v>0</v>
      </c>
      <c r="F408" s="1">
        <v>0</v>
      </c>
      <c r="G408" s="2">
        <f t="shared" si="8"/>
        <v>32305323.209499992</v>
      </c>
      <c r="H408" s="2">
        <f t="shared" si="9"/>
        <v>0.31000000610947609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1797606.5900000036</v>
      </c>
      <c r="D409" s="1">
        <f>'PR-RAS'!E414</f>
        <v>4315846.0500000007</v>
      </c>
      <c r="E409" s="1">
        <v>0</v>
      </c>
      <c r="F409" s="1">
        <v>0</v>
      </c>
      <c r="G409" s="2">
        <f t="shared" si="8"/>
        <v>4255153.8655200014</v>
      </c>
      <c r="H409" s="2">
        <f t="shared" si="9"/>
        <v>0.45999999716877937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2360389.62</v>
      </c>
      <c r="D412" s="1">
        <f>'PR-RAS'!E417</f>
        <v>562783.12000000011</v>
      </c>
      <c r="E412" s="1">
        <v>0</v>
      </c>
      <c r="F412" s="1">
        <v>0</v>
      </c>
      <c r="G412" s="2">
        <f t="shared" si="8"/>
        <v>1432727.85846</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2612998.7799999998</v>
      </c>
      <c r="D413" s="1">
        <f>'PR-RAS'!E418</f>
        <v>2078559.99</v>
      </c>
      <c r="E413" s="1">
        <v>0</v>
      </c>
      <c r="F413" s="1">
        <v>0</v>
      </c>
      <c r="G413" s="2">
        <f t="shared" si="8"/>
        <v>2789288.92912</v>
      </c>
      <c r="H413" s="2">
        <f t="shared" si="9"/>
        <v>0.23000000021420419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224748.9</v>
      </c>
      <c r="D414" s="1">
        <f>'PR-RAS'!E420</f>
        <v>0</v>
      </c>
      <c r="E414" s="1">
        <v>0</v>
      </c>
      <c r="F414" s="1">
        <v>0</v>
      </c>
      <c r="G414" s="2">
        <f t="shared" si="8"/>
        <v>92821.295699999988</v>
      </c>
      <c r="H414" s="2">
        <f t="shared" si="9"/>
        <v>0.10000000000582077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224748.9</v>
      </c>
      <c r="D478" s="1">
        <f>'PR-RAS'!E484</f>
        <v>0</v>
      </c>
      <c r="E478" s="1">
        <v>0</v>
      </c>
      <c r="F478" s="1">
        <v>0</v>
      </c>
      <c r="G478" s="2">
        <f t="shared" si="8"/>
        <v>107205.22529999999</v>
      </c>
      <c r="H478" s="2">
        <f t="shared" si="9"/>
        <v>0.10000000000582077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224748.9</v>
      </c>
      <c r="D501" s="1">
        <f>'PR-RAS'!E507</f>
        <v>0</v>
      </c>
      <c r="E501" s="1">
        <v>0</v>
      </c>
      <c r="F501" s="1">
        <v>0</v>
      </c>
      <c r="G501" s="2">
        <f t="shared" si="8"/>
        <v>112374.45</v>
      </c>
      <c r="H501" s="2">
        <f t="shared" si="9"/>
        <v>0.10000000000582077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224748.9</v>
      </c>
      <c r="D502" s="1">
        <f>'PR-RAS'!E508</f>
        <v>0</v>
      </c>
      <c r="E502" s="1">
        <v>0</v>
      </c>
      <c r="F502" s="1">
        <v>0</v>
      </c>
      <c r="G502" s="2">
        <f t="shared" si="8"/>
        <v>112599.1989</v>
      </c>
      <c r="H502" s="2">
        <f t="shared" si="9"/>
        <v>0.10000000000582077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628955.14</v>
      </c>
      <c r="D522" s="1">
        <f>'PR-RAS'!E528</f>
        <v>694789.44000000006</v>
      </c>
      <c r="E522" s="1">
        <v>0</v>
      </c>
      <c r="F522" s="1">
        <v>0</v>
      </c>
      <c r="G522" s="2">
        <f t="shared" ref="G522:G809" si="10">(B522/1000)*(C522*1+D522*2)</f>
        <v>1051656.2244200001</v>
      </c>
      <c r="H522" s="2">
        <f t="shared" ref="H522:H809" si="11">ABS(C522-ROUND(C522,0))+ABS(D522-ROUND(D522,0))</f>
        <v>0.58000000007450581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149995.54</v>
      </c>
      <c r="E574" s="1">
        <v>0</v>
      </c>
      <c r="F574" s="1">
        <v>0</v>
      </c>
      <c r="G574" s="2">
        <f t="shared" si="10"/>
        <v>171894.88884</v>
      </c>
      <c r="H574" s="2">
        <f t="shared" si="11"/>
        <v>0.45999999999185093</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149995.54</v>
      </c>
      <c r="E579" s="1">
        <v>0</v>
      </c>
      <c r="F579" s="1">
        <v>0</v>
      </c>
      <c r="G579" s="2">
        <f t="shared" si="10"/>
        <v>173394.84424000001</v>
      </c>
      <c r="H579" s="2">
        <f t="shared" si="11"/>
        <v>0.45999999999185093</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149995.54</v>
      </c>
      <c r="E580" s="1">
        <v>0</v>
      </c>
      <c r="F580" s="1">
        <v>0</v>
      </c>
      <c r="G580" s="2">
        <f t="shared" si="10"/>
        <v>173694.83531999998</v>
      </c>
      <c r="H580" s="2">
        <f t="shared" si="11"/>
        <v>0.45999999999185093</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628955.14</v>
      </c>
      <c r="D587" s="1">
        <f>'PR-RAS'!E593</f>
        <v>544793.9</v>
      </c>
      <c r="E587" s="1">
        <v>0</v>
      </c>
      <c r="F587" s="1">
        <v>0</v>
      </c>
      <c r="G587" s="2">
        <f t="shared" si="10"/>
        <v>1007066.1628399999</v>
      </c>
      <c r="H587" s="2">
        <f t="shared" si="11"/>
        <v>0.23999999999068677</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628955.14</v>
      </c>
      <c r="D611" s="1">
        <f>'PR-RAS'!E617</f>
        <v>544793.9</v>
      </c>
      <c r="E611" s="1">
        <v>0</v>
      </c>
      <c r="F611" s="1">
        <v>0</v>
      </c>
      <c r="G611" s="2">
        <f t="shared" si="10"/>
        <v>1048311.1934</v>
      </c>
      <c r="H611" s="2">
        <f t="shared" si="11"/>
        <v>0.23999999999068677</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628955.14</v>
      </c>
      <c r="D612" s="1">
        <f>'PR-RAS'!E618</f>
        <v>544793.9</v>
      </c>
      <c r="E612" s="1">
        <v>0</v>
      </c>
      <c r="F612" s="1">
        <v>0</v>
      </c>
      <c r="G612" s="2">
        <f t="shared" si="10"/>
        <v>1050029.7363399998</v>
      </c>
      <c r="H612" s="2">
        <f t="shared" si="11"/>
        <v>0.23999999999068677</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404206.24</v>
      </c>
      <c r="D630" s="1">
        <f>'PR-RAS'!E636</f>
        <v>694789.44000000006</v>
      </c>
      <c r="E630" s="1">
        <v>0</v>
      </c>
      <c r="F630" s="1">
        <v>0</v>
      </c>
      <c r="G630" s="2">
        <f t="shared" si="10"/>
        <v>1128290.84048</v>
      </c>
      <c r="H630" s="2">
        <f t="shared" si="11"/>
        <v>0.68000000005122274</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1258958.69</v>
      </c>
      <c r="D631" s="1">
        <f>'PR-RAS'!E637</f>
        <v>854752.47</v>
      </c>
      <c r="E631" s="1">
        <v>0</v>
      </c>
      <c r="F631" s="1">
        <v>0</v>
      </c>
      <c r="G631" s="2">
        <f t="shared" si="10"/>
        <v>1870132.0869</v>
      </c>
      <c r="H631" s="2">
        <f t="shared" si="11"/>
        <v>0.78000000002793968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25875696.370000001</v>
      </c>
      <c r="D633" s="1">
        <f>'PR-RAS'!E639</f>
        <v>32076304.859999996</v>
      </c>
      <c r="E633" s="1">
        <v>0</v>
      </c>
      <c r="F633" s="1">
        <v>0</v>
      </c>
      <c r="G633" s="2">
        <f t="shared" si="10"/>
        <v>56897889.448879994</v>
      </c>
      <c r="H633" s="2">
        <f t="shared" si="11"/>
        <v>0.51000000536441803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24482296.02</v>
      </c>
      <c r="D634" s="1">
        <f>'PR-RAS'!E640</f>
        <v>28455248.249999996</v>
      </c>
      <c r="E634" s="1">
        <v>0</v>
      </c>
      <c r="F634" s="1">
        <v>0</v>
      </c>
      <c r="G634" s="2">
        <f t="shared" si="10"/>
        <v>51521637.66516</v>
      </c>
      <c r="H634" s="2">
        <f t="shared" si="11"/>
        <v>0.26999999582767487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1393400.3500000015</v>
      </c>
      <c r="D635" s="1">
        <f>'PR-RAS'!E641</f>
        <v>3621056.6099999994</v>
      </c>
      <c r="E635" s="1">
        <v>0</v>
      </c>
      <c r="F635" s="1">
        <v>0</v>
      </c>
      <c r="G635" s="2">
        <f t="shared" si="10"/>
        <v>5474915.6033800002</v>
      </c>
      <c r="H635" s="2">
        <f t="shared" si="11"/>
        <v>0.74000000208616257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291969.34999999986</v>
      </c>
      <c r="E637" s="1">
        <v>0</v>
      </c>
      <c r="F637" s="1">
        <v>0</v>
      </c>
      <c r="G637" s="2">
        <f t="shared" si="10"/>
        <v>371385.01319999981</v>
      </c>
      <c r="H637" s="2">
        <f t="shared" si="11"/>
        <v>0.34999999986030161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1101430.9300000002</v>
      </c>
      <c r="D638" s="1">
        <f>'PR-RAS'!E644</f>
        <v>0</v>
      </c>
      <c r="E638" s="1">
        <v>0</v>
      </c>
      <c r="F638" s="1">
        <v>0</v>
      </c>
      <c r="G638" s="2">
        <f t="shared" si="10"/>
        <v>701611.50241000007</v>
      </c>
      <c r="H638" s="2">
        <f t="shared" si="11"/>
        <v>6.9999999832361937E-2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291969.42000000132</v>
      </c>
      <c r="D639" s="1">
        <f>'PR-RAS'!E645</f>
        <v>3913025.959999999</v>
      </c>
      <c r="E639" s="1">
        <v>0</v>
      </c>
      <c r="F639" s="1">
        <v>0</v>
      </c>
      <c r="G639" s="2">
        <f t="shared" si="10"/>
        <v>5179297.6149199996</v>
      </c>
      <c r="H639" s="2">
        <f t="shared" si="11"/>
        <v>0.46000000229105353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174482.67</v>
      </c>
      <c r="D642" s="1">
        <f>'PR-RAS'!E649</f>
        <v>1485669.23</v>
      </c>
      <c r="E642" s="1">
        <v>0</v>
      </c>
      <c r="F642" s="1">
        <v>0</v>
      </c>
      <c r="G642" s="2">
        <f t="shared" si="10"/>
        <v>2016471.34433</v>
      </c>
      <c r="H642" s="2">
        <f t="shared" si="11"/>
        <v>0.55999999996856786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27694328.870000001</v>
      </c>
      <c r="D643" s="1">
        <f>'PR-RAS'!E650</f>
        <v>35743126.380000003</v>
      </c>
      <c r="E643" s="1">
        <v>0</v>
      </c>
      <c r="F643" s="1">
        <v>0</v>
      </c>
      <c r="G643" s="2">
        <f t="shared" si="10"/>
        <v>63673933.40646001</v>
      </c>
      <c r="H643" s="2">
        <f t="shared" si="11"/>
        <v>0.51000000163912773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26383142.32</v>
      </c>
      <c r="D644" s="1">
        <f>'PR-RAS'!E651</f>
        <v>30715084.350000001</v>
      </c>
      <c r="E644" s="1">
        <v>0</v>
      </c>
      <c r="F644" s="1">
        <v>0</v>
      </c>
      <c r="G644" s="2">
        <f t="shared" si="10"/>
        <v>56463958.985860005</v>
      </c>
      <c r="H644" s="2">
        <f t="shared" si="11"/>
        <v>0.67000000178813934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1485669.2200000025</v>
      </c>
      <c r="D645" s="1">
        <f>'PR-RAS'!E652</f>
        <v>6513711.2599999979</v>
      </c>
      <c r="E645" s="1">
        <v>0</v>
      </c>
      <c r="F645" s="1">
        <v>0</v>
      </c>
      <c r="G645" s="2">
        <f t="shared" si="10"/>
        <v>9346431.0805599988</v>
      </c>
      <c r="H645" s="2">
        <f t="shared" si="11"/>
        <v>0.48000000044703484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181</v>
      </c>
      <c r="D646" s="1">
        <f>'PR-RAS'!E653</f>
        <v>185</v>
      </c>
      <c r="E646" s="1">
        <v>0</v>
      </c>
      <c r="F646" s="1">
        <v>0</v>
      </c>
      <c r="G646" s="2">
        <f t="shared" si="10"/>
        <v>355.39499999999998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192</v>
      </c>
      <c r="D647" s="1">
        <f>'PR-RAS'!E654</f>
        <v>194</v>
      </c>
      <c r="E647" s="1">
        <v>0</v>
      </c>
      <c r="F647" s="1">
        <v>0</v>
      </c>
      <c r="G647" s="2">
        <f t="shared" si="10"/>
        <v>374.68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170</v>
      </c>
      <c r="D648" s="1">
        <f>'PR-RAS'!E655</f>
        <v>173</v>
      </c>
      <c r="E648" s="1">
        <v>0</v>
      </c>
      <c r="F648" s="1">
        <v>0</v>
      </c>
      <c r="G648" s="2">
        <f t="shared" si="10"/>
        <v>333.85200000000003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178</v>
      </c>
      <c r="D649" s="1">
        <f>'PR-RAS'!E656</f>
        <v>180</v>
      </c>
      <c r="E649" s="1">
        <v>0</v>
      </c>
      <c r="F649" s="1">
        <v>0</v>
      </c>
      <c r="G649" s="2">
        <f t="shared" si="10"/>
        <v>348.62400000000002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1236.93</v>
      </c>
      <c r="D653" s="1">
        <f>'PR-RAS'!E660</f>
        <v>0</v>
      </c>
      <c r="E653" s="1">
        <v>0</v>
      </c>
      <c r="F653" s="1">
        <v>0</v>
      </c>
      <c r="G653" s="2">
        <f t="shared" si="10"/>
        <v>806.47836000000007</v>
      </c>
      <c r="H653" s="2">
        <f t="shared" si="11"/>
        <v>6.9999999999936335E-2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2598931.9700000002</v>
      </c>
      <c r="D654" s="1">
        <f>'PR-RAS'!E661</f>
        <v>4015699.4</v>
      </c>
      <c r="E654" s="1">
        <v>0</v>
      </c>
      <c r="F654" s="1">
        <v>0</v>
      </c>
      <c r="G654" s="2">
        <f t="shared" si="10"/>
        <v>6941605.9928099997</v>
      </c>
      <c r="H654" s="2">
        <f t="shared" si="11"/>
        <v>0.42999999970197678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8446.6200000000008</v>
      </c>
      <c r="D655" s="1">
        <f>'PR-RAS'!E662</f>
        <v>9923.0300000000007</v>
      </c>
      <c r="E655" s="1">
        <v>0</v>
      </c>
      <c r="F655" s="1">
        <v>0</v>
      </c>
      <c r="G655" s="2">
        <f t="shared" si="10"/>
        <v>18503.41272</v>
      </c>
      <c r="H655" s="2">
        <f t="shared" si="11"/>
        <v>0.40999999999985448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13272.28</v>
      </c>
      <c r="D658" s="1">
        <f>'PR-RAS'!E665</f>
        <v>0</v>
      </c>
      <c r="E658" s="1">
        <v>0</v>
      </c>
      <c r="F658" s="1">
        <v>0</v>
      </c>
      <c r="G658" s="2">
        <f t="shared" si="10"/>
        <v>8719.88796</v>
      </c>
      <c r="H658" s="2">
        <f t="shared" si="11"/>
        <v>0.28000000000065484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43134.91</v>
      </c>
      <c r="D659" s="1">
        <f>'PR-RAS'!E666</f>
        <v>46320.26</v>
      </c>
      <c r="E659" s="1">
        <v>0</v>
      </c>
      <c r="F659" s="1">
        <v>0</v>
      </c>
      <c r="G659" s="2">
        <f t="shared" si="10"/>
        <v>89340.232940000002</v>
      </c>
      <c r="H659" s="2">
        <f t="shared" si="11"/>
        <v>0.34999999999854481</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25386.69</v>
      </c>
      <c r="D662" s="1">
        <f>'PR-RAS'!E669</f>
        <v>0</v>
      </c>
      <c r="E662" s="1">
        <v>0</v>
      </c>
      <c r="F662" s="1">
        <v>0</v>
      </c>
      <c r="G662" s="2">
        <f t="shared" si="10"/>
        <v>16780.60209</v>
      </c>
      <c r="H662" s="2">
        <f t="shared" si="11"/>
        <v>0.31000000000130967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310365.27</v>
      </c>
      <c r="D664" s="1">
        <f>'PR-RAS'!E671</f>
        <v>326237.15999999997</v>
      </c>
      <c r="E664" s="1">
        <v>0</v>
      </c>
      <c r="F664" s="1">
        <v>0</v>
      </c>
      <c r="G664" s="2">
        <f t="shared" si="10"/>
        <v>638362.64817000006</v>
      </c>
      <c r="H664" s="2">
        <f t="shared" si="11"/>
        <v>0.42999999999301508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116447.93</v>
      </c>
      <c r="D666" s="1">
        <f>'PR-RAS'!E673</f>
        <v>25270.18</v>
      </c>
      <c r="E666" s="1">
        <v>0</v>
      </c>
      <c r="F666" s="1">
        <v>0</v>
      </c>
      <c r="G666" s="2">
        <f t="shared" si="10"/>
        <v>111047.21285</v>
      </c>
      <c r="H666" s="2">
        <f t="shared" si="11"/>
        <v>0.25000000000727596</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40639.72</v>
      </c>
      <c r="D668" s="1">
        <f>'PR-RAS'!E675</f>
        <v>44461.65</v>
      </c>
      <c r="E668" s="1">
        <v>0</v>
      </c>
      <c r="F668" s="1">
        <v>0</v>
      </c>
      <c r="G668" s="2">
        <f t="shared" si="10"/>
        <v>86418.534340000013</v>
      </c>
      <c r="H668" s="2">
        <f t="shared" si="11"/>
        <v>0.62999999999738066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1327.23</v>
      </c>
      <c r="D669" s="1">
        <f>'PR-RAS'!E676</f>
        <v>6980</v>
      </c>
      <c r="E669" s="1">
        <v>0</v>
      </c>
      <c r="F669" s="1">
        <v>0</v>
      </c>
      <c r="G669" s="2">
        <f t="shared" si="10"/>
        <v>10211.869640000001</v>
      </c>
      <c r="H669" s="2">
        <f t="shared" si="11"/>
        <v>0.23000000000001819</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21102.93</v>
      </c>
      <c r="D670" s="1">
        <f>'PR-RAS'!E677</f>
        <v>41912.639999999999</v>
      </c>
      <c r="E670" s="1">
        <v>0</v>
      </c>
      <c r="F670" s="1">
        <v>0</v>
      </c>
      <c r="G670" s="2">
        <f t="shared" si="10"/>
        <v>70196.97249</v>
      </c>
      <c r="H670" s="2">
        <f t="shared" si="11"/>
        <v>0.43000000000029104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286749.32</v>
      </c>
      <c r="D687" s="1">
        <f>'PR-RAS'!E694</f>
        <v>208848.51</v>
      </c>
      <c r="E687" s="1">
        <v>0</v>
      </c>
      <c r="F687" s="1">
        <v>0</v>
      </c>
      <c r="G687" s="2">
        <f t="shared" si="10"/>
        <v>483250.18924000009</v>
      </c>
      <c r="H687" s="2">
        <f t="shared" si="11"/>
        <v>0.80999999999767169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170121.25</v>
      </c>
      <c r="D691" s="1">
        <f>'PR-RAS'!E698</f>
        <v>229948.6</v>
      </c>
      <c r="E691" s="1">
        <v>0</v>
      </c>
      <c r="F691" s="1">
        <v>0</v>
      </c>
      <c r="G691" s="2">
        <f t="shared" si="10"/>
        <v>434712.73049999995</v>
      </c>
      <c r="H691" s="2">
        <f t="shared" si="11"/>
        <v>0.64999999999417923</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524880.75</v>
      </c>
      <c r="D703" s="1">
        <f>'PR-RAS'!E710</f>
        <v>524752.64000000001</v>
      </c>
      <c r="E703" s="1">
        <v>0</v>
      </c>
      <c r="F703" s="1">
        <v>0</v>
      </c>
      <c r="G703" s="2">
        <f t="shared" si="10"/>
        <v>1105218.99306</v>
      </c>
      <c r="H703" s="2">
        <f t="shared" si="11"/>
        <v>0.60999999998603016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14864.95</v>
      </c>
      <c r="D709" s="1">
        <f>'PR-RAS'!E716</f>
        <v>103244.05</v>
      </c>
      <c r="E709" s="1">
        <v>0</v>
      </c>
      <c r="F709" s="1">
        <v>0</v>
      </c>
      <c r="G709" s="2">
        <f t="shared" si="10"/>
        <v>156717.95939999999</v>
      </c>
      <c r="H709" s="2">
        <f t="shared" si="11"/>
        <v>0.10000000000218279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18481.66</v>
      </c>
      <c r="D710" s="1">
        <f>'PR-RAS'!E717</f>
        <v>18183.150000000001</v>
      </c>
      <c r="E710" s="1">
        <v>0</v>
      </c>
      <c r="F710" s="1">
        <v>0</v>
      </c>
      <c r="G710" s="2">
        <f t="shared" si="10"/>
        <v>38887.20364</v>
      </c>
      <c r="H710" s="2">
        <f t="shared" si="11"/>
        <v>0.49000000000160071</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179165.76</v>
      </c>
      <c r="D711" s="1">
        <f>'PR-RAS'!E718</f>
        <v>194179.64</v>
      </c>
      <c r="E711" s="1">
        <v>0</v>
      </c>
      <c r="F711" s="1">
        <v>0</v>
      </c>
      <c r="G711" s="2">
        <f t="shared" si="10"/>
        <v>402942.77840000001</v>
      </c>
      <c r="H711" s="2">
        <f t="shared" si="11"/>
        <v>0.59999999997671694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5988.96</v>
      </c>
      <c r="D712" s="1">
        <f>'PR-RAS'!E719</f>
        <v>6377.41</v>
      </c>
      <c r="E712" s="1">
        <v>0</v>
      </c>
      <c r="F712" s="1">
        <v>0</v>
      </c>
      <c r="G712" s="2">
        <f t="shared" si="10"/>
        <v>13326.827579999999</v>
      </c>
      <c r="H712" s="2">
        <f t="shared" si="11"/>
        <v>0.4499999999998181</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18369.5</v>
      </c>
      <c r="D713" s="1">
        <f>'PR-RAS'!E720</f>
        <v>36659.230000000003</v>
      </c>
      <c r="E713" s="1">
        <v>0</v>
      </c>
      <c r="F713" s="1">
        <v>0</v>
      </c>
      <c r="G713" s="2">
        <f t="shared" si="10"/>
        <v>65281.827519999999</v>
      </c>
      <c r="H713" s="2">
        <f t="shared" si="11"/>
        <v>0.73000000000320142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58174.3</v>
      </c>
      <c r="D714" s="1">
        <f>'PR-RAS'!E721</f>
        <v>52048.81</v>
      </c>
      <c r="E714" s="1">
        <v>0</v>
      </c>
      <c r="F714" s="1">
        <v>0</v>
      </c>
      <c r="G714" s="2">
        <f t="shared" si="10"/>
        <v>115699.87895999999</v>
      </c>
      <c r="H714" s="2">
        <f t="shared" si="11"/>
        <v>0.49000000000523869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47467.25</v>
      </c>
      <c r="D715" s="1">
        <f>'PR-RAS'!E722</f>
        <v>40280.79</v>
      </c>
      <c r="E715" s="1">
        <v>0</v>
      </c>
      <c r="F715" s="1">
        <v>0</v>
      </c>
      <c r="G715" s="2">
        <f t="shared" si="10"/>
        <v>91412.584619999994</v>
      </c>
      <c r="H715" s="2">
        <f t="shared" si="11"/>
        <v>0.45999999999912689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10652.93</v>
      </c>
      <c r="D716" s="1">
        <f>'PR-RAS'!E723</f>
        <v>23652.77</v>
      </c>
      <c r="E716" s="1">
        <v>0</v>
      </c>
      <c r="F716" s="1">
        <v>0</v>
      </c>
      <c r="G716" s="2">
        <f t="shared" si="10"/>
        <v>41440.306049999999</v>
      </c>
      <c r="H716" s="2">
        <f t="shared" si="11"/>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76257.320000000007</v>
      </c>
      <c r="D718" s="1">
        <f>'PR-RAS'!E725</f>
        <v>76436.86</v>
      </c>
      <c r="E718" s="1">
        <v>0</v>
      </c>
      <c r="F718" s="1">
        <v>0</v>
      </c>
      <c r="G718" s="2">
        <f t="shared" si="10"/>
        <v>164286.95568000001</v>
      </c>
      <c r="H718" s="2">
        <f t="shared" si="11"/>
        <v>0.46000000000640284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5596</v>
      </c>
      <c r="D719" s="1">
        <f>'PR-RAS'!E726</f>
        <v>9025.68</v>
      </c>
      <c r="E719" s="1">
        <v>0</v>
      </c>
      <c r="F719" s="1">
        <v>0</v>
      </c>
      <c r="G719" s="2">
        <f t="shared" si="10"/>
        <v>16978.804479999999</v>
      </c>
      <c r="H719" s="2">
        <f t="shared" si="11"/>
        <v>0.31999999999970896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3620.97</v>
      </c>
      <c r="D752" s="1">
        <f>'PR-RAS'!E759</f>
        <v>68631.649999999994</v>
      </c>
      <c r="E752" s="1">
        <v>0</v>
      </c>
      <c r="F752" s="1">
        <v>0</v>
      </c>
      <c r="G752" s="2">
        <f t="shared" si="10"/>
        <v>105804.08676999999</v>
      </c>
      <c r="H752" s="2">
        <f t="shared" si="11"/>
        <v>0.38000000000602085</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19284.62</v>
      </c>
      <c r="D753" s="1">
        <f>'PR-RAS'!E760</f>
        <v>136044.54</v>
      </c>
      <c r="E753" s="1">
        <v>0</v>
      </c>
      <c r="F753" s="1">
        <v>0</v>
      </c>
      <c r="G753" s="2">
        <f t="shared" si="10"/>
        <v>219113.02240000002</v>
      </c>
      <c r="H753" s="2">
        <f t="shared" si="11"/>
        <v>0.83999999999286956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905840.11</v>
      </c>
      <c r="D809" s="1">
        <f>'PR-RAS'!E816</f>
        <v>1008535.11</v>
      </c>
      <c r="E809" s="1">
        <v>0</v>
      </c>
      <c r="F809" s="1">
        <v>0</v>
      </c>
      <c r="G809" s="2">
        <f t="shared" si="10"/>
        <v>2361711.5466400003</v>
      </c>
      <c r="H809" s="2">
        <f t="shared" si="11"/>
        <v>0.21999999997206032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138695.32999999999</v>
      </c>
      <c r="D812" s="1">
        <f>'PR-RAS'!E819</f>
        <v>130729.2</v>
      </c>
      <c r="E812" s="1">
        <v>0</v>
      </c>
      <c r="F812" s="1">
        <v>0</v>
      </c>
      <c r="G812" s="2">
        <f t="shared" si="18"/>
        <v>324524.67502999998</v>
      </c>
      <c r="H812" s="2">
        <f t="shared" si="19"/>
        <v>0.52999999998428393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88858.21</v>
      </c>
      <c r="D816" s="1">
        <f>'PR-RAS'!E823</f>
        <v>84278.09</v>
      </c>
      <c r="E816" s="1">
        <v>0</v>
      </c>
      <c r="F816" s="1">
        <v>0</v>
      </c>
      <c r="G816" s="2">
        <f t="shared" si="18"/>
        <v>209792.72785</v>
      </c>
      <c r="H816" s="2">
        <f t="shared" si="19"/>
        <v>0.30000000000291038</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8494.26</v>
      </c>
      <c r="D822" s="1">
        <f>'PR-RAS'!E829</f>
        <v>5250</v>
      </c>
      <c r="E822" s="1">
        <v>0</v>
      </c>
      <c r="F822" s="1">
        <v>0</v>
      </c>
      <c r="G822" s="2">
        <f t="shared" si="18"/>
        <v>15594.287460000001</v>
      </c>
      <c r="H822" s="2">
        <f t="shared" si="19"/>
        <v>0.26000000000021828</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909221</v>
      </c>
      <c r="D823" s="1">
        <f>'PR-RAS'!E830</f>
        <v>763877.95</v>
      </c>
      <c r="E823" s="1">
        <v>0</v>
      </c>
      <c r="F823" s="1">
        <v>0</v>
      </c>
      <c r="G823" s="2">
        <f t="shared" si="18"/>
        <v>2003195.0117999997</v>
      </c>
      <c r="H823" s="2">
        <f t="shared" si="19"/>
        <v>5.0000000046566129E-2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224748.9</v>
      </c>
      <c r="D893" s="1">
        <f>'PR-RAS'!E900</f>
        <v>0</v>
      </c>
      <c r="E893" s="1">
        <v>0</v>
      </c>
      <c r="F893" s="1">
        <v>0</v>
      </c>
      <c r="G893" s="2">
        <f t="shared" si="18"/>
        <v>200476.01879999999</v>
      </c>
      <c r="H893" s="2">
        <f t="shared" si="19"/>
        <v>0.10000000000582077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628955.14</v>
      </c>
      <c r="D961" s="1">
        <f>'PR-RAS'!E968</f>
        <v>544793.9</v>
      </c>
      <c r="E961" s="1">
        <v>0</v>
      </c>
      <c r="F961" s="1">
        <v>0</v>
      </c>
      <c r="G961" s="2">
        <f t="shared" si="18"/>
        <v>1649801.2223999999</v>
      </c>
      <c r="H961" s="2">
        <f t="shared" si="19"/>
        <v>0.23999999999068677</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97277596.350000024</v>
      </c>
      <c r="D984" s="6">
        <f>BILANCA!E6</f>
        <v>104838663.17999999</v>
      </c>
      <c r="E984" s="6">
        <v>0</v>
      </c>
      <c r="F984" s="6">
        <v>0</v>
      </c>
      <c r="G984" s="7">
        <f t="shared" ref="G984:G1241" si="22">B984/1000*C984+B984/500*D984</f>
        <v>306954.92271000001</v>
      </c>
      <c r="H984" s="7">
        <f t="shared" si="19"/>
        <v>0.53000001609325409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79300935.76000002</v>
      </c>
      <c r="D985" s="1">
        <f>BILANCA!E7</f>
        <v>82185575.629999995</v>
      </c>
      <c r="E985" s="1">
        <v>0</v>
      </c>
      <c r="F985" s="1">
        <v>0</v>
      </c>
      <c r="G985" s="2">
        <f t="shared" si="22"/>
        <v>487344.17404000001</v>
      </c>
      <c r="H985" s="2">
        <f t="shared" si="19"/>
        <v>0.60999998450279236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18135318.32</v>
      </c>
      <c r="D986" s="1">
        <f>BILANCA!E8</f>
        <v>18737849.07</v>
      </c>
      <c r="E986" s="1">
        <v>0</v>
      </c>
      <c r="F986" s="1">
        <v>0</v>
      </c>
      <c r="G986" s="2">
        <f t="shared" si="22"/>
        <v>166833.04938000001</v>
      </c>
      <c r="H986" s="2">
        <f t="shared" si="19"/>
        <v>0.39000000059604645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18020477.760000002</v>
      </c>
      <c r="D987" s="1">
        <f>BILANCA!E9</f>
        <v>18628912.16</v>
      </c>
      <c r="E987" s="1">
        <v>0</v>
      </c>
      <c r="F987" s="1">
        <v>0</v>
      </c>
      <c r="G987" s="2">
        <f t="shared" si="22"/>
        <v>221113.20832000001</v>
      </c>
      <c r="H987" s="2">
        <f t="shared" si="19"/>
        <v>0.39999999850988388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177024.95</v>
      </c>
      <c r="D988" s="1">
        <f>BILANCA!E10</f>
        <v>182037.77</v>
      </c>
      <c r="E988" s="1">
        <v>0</v>
      </c>
      <c r="F988" s="1">
        <v>0</v>
      </c>
      <c r="G988" s="2">
        <f t="shared" si="22"/>
        <v>2705.50245</v>
      </c>
      <c r="H988" s="2">
        <f t="shared" si="19"/>
        <v>0.27999999999883585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62184.39</v>
      </c>
      <c r="D989" s="1">
        <f>BILANCA!E11</f>
        <v>73100.86</v>
      </c>
      <c r="E989" s="1">
        <v>0</v>
      </c>
      <c r="F989" s="1">
        <v>0</v>
      </c>
      <c r="G989" s="2">
        <f t="shared" si="22"/>
        <v>1250.31666</v>
      </c>
      <c r="H989" s="2">
        <f t="shared" si="19"/>
        <v>0.52999999999883585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43967531.680000015</v>
      </c>
      <c r="D990" s="1">
        <f>BILANCA!E12</f>
        <v>44314814.789999999</v>
      </c>
      <c r="E990" s="1">
        <v>0</v>
      </c>
      <c r="F990" s="1">
        <v>0</v>
      </c>
      <c r="G990" s="2">
        <f t="shared" si="22"/>
        <v>928180.1288200001</v>
      </c>
      <c r="H990" s="2">
        <f t="shared" si="19"/>
        <v>0.5299999862909317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40063769.980000004</v>
      </c>
      <c r="D991" s="1">
        <f>BILANCA!E13</f>
        <v>40217354.460000001</v>
      </c>
      <c r="E991" s="1">
        <v>0</v>
      </c>
      <c r="F991" s="1">
        <v>0</v>
      </c>
      <c r="G991" s="2">
        <f t="shared" si="22"/>
        <v>963987.83120000013</v>
      </c>
      <c r="H991" s="2">
        <f t="shared" si="19"/>
        <v>0.47999999672174454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46626.51</v>
      </c>
      <c r="D992" s="1">
        <f>BILANCA!E14</f>
        <v>184658.23</v>
      </c>
      <c r="E992" s="1">
        <v>0</v>
      </c>
      <c r="F992" s="1">
        <v>0</v>
      </c>
      <c r="G992" s="2">
        <f t="shared" si="22"/>
        <v>3743.4867300000001</v>
      </c>
      <c r="H992" s="2">
        <f t="shared" si="19"/>
        <v>0.72000000000844011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12352683.199999999</v>
      </c>
      <c r="D993" s="1">
        <f>BILANCA!E15</f>
        <v>13286127.779999999</v>
      </c>
      <c r="E993" s="1">
        <v>0</v>
      </c>
      <c r="F993" s="1">
        <v>0</v>
      </c>
      <c r="G993" s="2">
        <f t="shared" si="22"/>
        <v>389249.38759999996</v>
      </c>
      <c r="H993" s="2">
        <f t="shared" si="19"/>
        <v>0.41999999992549419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37146987.490000002</v>
      </c>
      <c r="D994" s="1">
        <f>BILANCA!E16</f>
        <v>37763634.969999999</v>
      </c>
      <c r="E994" s="1">
        <v>0</v>
      </c>
      <c r="F994" s="1">
        <v>0</v>
      </c>
      <c r="G994" s="2">
        <f t="shared" si="22"/>
        <v>1239416.83173</v>
      </c>
      <c r="H994" s="2">
        <f t="shared" si="19"/>
        <v>0.52000000327825546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17773044.969999999</v>
      </c>
      <c r="D995" s="1">
        <f>BILANCA!E17</f>
        <v>18625978.550000001</v>
      </c>
      <c r="E995" s="1">
        <v>0</v>
      </c>
      <c r="F995" s="1">
        <v>0</v>
      </c>
      <c r="G995" s="2">
        <f t="shared" si="22"/>
        <v>660300.02484000009</v>
      </c>
      <c r="H995" s="2">
        <f t="shared" si="19"/>
        <v>0.48000000044703484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27255572.190000001</v>
      </c>
      <c r="D996" s="1">
        <f>BILANCA!E18</f>
        <v>29643045.07</v>
      </c>
      <c r="E996" s="1">
        <v>0</v>
      </c>
      <c r="F996" s="1">
        <v>0</v>
      </c>
      <c r="G996" s="2">
        <f t="shared" si="22"/>
        <v>1125041.61029</v>
      </c>
      <c r="H996" s="2">
        <f t="shared" si="19"/>
        <v>0.26000000163912773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1334948.3799999999</v>
      </c>
      <c r="D997" s="1">
        <f>BILANCA!E19</f>
        <v>1260778.8799999999</v>
      </c>
      <c r="E997" s="1">
        <v>0</v>
      </c>
      <c r="F997" s="1">
        <v>0</v>
      </c>
      <c r="G997" s="2">
        <f t="shared" si="22"/>
        <v>53991.085959999997</v>
      </c>
      <c r="H997" s="2">
        <f t="shared" si="19"/>
        <v>0.5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1299228.55</v>
      </c>
      <c r="D998" s="1">
        <f>BILANCA!E20</f>
        <v>1339193.29</v>
      </c>
      <c r="E998" s="1">
        <v>0</v>
      </c>
      <c r="F998" s="1">
        <v>0</v>
      </c>
      <c r="G998" s="2">
        <f t="shared" si="22"/>
        <v>59664.226949999997</v>
      </c>
      <c r="H998" s="2">
        <f t="shared" si="19"/>
        <v>0.73999999999068677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89685.54</v>
      </c>
      <c r="D999" s="1">
        <f>BILANCA!E21</f>
        <v>97835.47</v>
      </c>
      <c r="E999" s="1">
        <v>0</v>
      </c>
      <c r="F999" s="1">
        <v>0</v>
      </c>
      <c r="G999" s="2">
        <f t="shared" si="22"/>
        <v>4565.7036799999996</v>
      </c>
      <c r="H999" s="2">
        <f t="shared" si="19"/>
        <v>0.930000000007567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211396.24</v>
      </c>
      <c r="D1000" s="1">
        <f>BILANCA!E22</f>
        <v>220299.39</v>
      </c>
      <c r="E1000" s="1">
        <v>0</v>
      </c>
      <c r="F1000" s="1">
        <v>0</v>
      </c>
      <c r="G1000" s="2">
        <f t="shared" si="22"/>
        <v>11083.915340000001</v>
      </c>
      <c r="H1000" s="2">
        <f t="shared" si="19"/>
        <v>0.63000000000465661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25724.43</v>
      </c>
      <c r="D1002" s="1">
        <f>BILANCA!E24</f>
        <v>24446.080000000002</v>
      </c>
      <c r="E1002" s="1">
        <v>0</v>
      </c>
      <c r="F1002" s="1">
        <v>0</v>
      </c>
      <c r="G1002" s="2">
        <f t="shared" si="22"/>
        <v>1417.7152100000001</v>
      </c>
      <c r="H1002" s="2">
        <f t="shared" si="19"/>
        <v>0.51000000000203727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144052.29999999999</v>
      </c>
      <c r="D1003" s="1">
        <f>BILANCA!E25</f>
        <v>152806.70000000001</v>
      </c>
      <c r="E1003" s="1">
        <v>0</v>
      </c>
      <c r="F1003" s="1">
        <v>0</v>
      </c>
      <c r="G1003" s="2">
        <f t="shared" si="22"/>
        <v>8993.3140000000003</v>
      </c>
      <c r="H1003" s="2">
        <f t="shared" si="19"/>
        <v>0.59999999997671694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3541201.2</v>
      </c>
      <c r="D1004" s="1">
        <f>BILANCA!E26</f>
        <v>3793749.18</v>
      </c>
      <c r="E1004" s="1">
        <v>0</v>
      </c>
      <c r="F1004" s="1">
        <v>0</v>
      </c>
      <c r="G1004" s="2">
        <f t="shared" si="22"/>
        <v>233702.69076000003</v>
      </c>
      <c r="H1004" s="2">
        <f t="shared" si="19"/>
        <v>0.38000000035390258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3976339.88</v>
      </c>
      <c r="D1006" s="1">
        <f>BILANCA!E28</f>
        <v>4367551.2300000004</v>
      </c>
      <c r="E1006" s="1">
        <v>0</v>
      </c>
      <c r="F1006" s="1">
        <v>0</v>
      </c>
      <c r="G1006" s="2">
        <f t="shared" si="22"/>
        <v>292363.17382000003</v>
      </c>
      <c r="H1006" s="2">
        <f t="shared" si="19"/>
        <v>0.35000000055879354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238205.83999999997</v>
      </c>
      <c r="D1007" s="1">
        <f>BILANCA!E29</f>
        <v>437646.66000000003</v>
      </c>
      <c r="E1007" s="1">
        <v>0</v>
      </c>
      <c r="F1007" s="1">
        <v>0</v>
      </c>
      <c r="G1007" s="2">
        <f t="shared" si="22"/>
        <v>26723.97984</v>
      </c>
      <c r="H1007" s="2">
        <f t="shared" si="19"/>
        <v>0.5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759314.72</v>
      </c>
      <c r="D1008" s="1">
        <f>BILANCA!E30</f>
        <v>1027467.93</v>
      </c>
      <c r="E1008" s="1">
        <v>0</v>
      </c>
      <c r="F1008" s="1">
        <v>0</v>
      </c>
      <c r="G1008" s="2">
        <f t="shared" si="22"/>
        <v>70356.264500000005</v>
      </c>
      <c r="H1008" s="2">
        <f t="shared" si="19"/>
        <v>0.34999999997671694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521108.88</v>
      </c>
      <c r="D1012" s="1">
        <f>BILANCA!E34</f>
        <v>589821.27</v>
      </c>
      <c r="E1012" s="1">
        <v>0</v>
      </c>
      <c r="F1012" s="1">
        <v>0</v>
      </c>
      <c r="G1012" s="2">
        <f t="shared" si="22"/>
        <v>49321.79118</v>
      </c>
      <c r="H1012" s="2">
        <f t="shared" si="19"/>
        <v>0.39000000001396984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1362367.0900000003</v>
      </c>
      <c r="D1013" s="1">
        <f>BILANCA!E35</f>
        <v>1420579.92</v>
      </c>
      <c r="E1013" s="1">
        <v>0</v>
      </c>
      <c r="F1013" s="1">
        <v>0</v>
      </c>
      <c r="G1013" s="2">
        <f t="shared" si="22"/>
        <v>126105.8079</v>
      </c>
      <c r="H1013" s="2">
        <f t="shared" si="19"/>
        <v>0.17000000039115548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1017152.4</v>
      </c>
      <c r="D1014" s="1">
        <f>BILANCA!E36</f>
        <v>1066018.01</v>
      </c>
      <c r="E1014" s="1">
        <v>0</v>
      </c>
      <c r="F1014" s="1">
        <v>0</v>
      </c>
      <c r="G1014" s="2">
        <f t="shared" si="22"/>
        <v>97624.841019999993</v>
      </c>
      <c r="H1014" s="2">
        <f t="shared" si="19"/>
        <v>0.41000000003259629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182861.93</v>
      </c>
      <c r="D1015" s="1">
        <f>BILANCA!E37</f>
        <v>185221.93</v>
      </c>
      <c r="E1015" s="1">
        <v>0</v>
      </c>
      <c r="F1015" s="1">
        <v>0</v>
      </c>
      <c r="G1015" s="2">
        <f t="shared" si="22"/>
        <v>17705.78528</v>
      </c>
      <c r="H1015" s="2">
        <f t="shared" si="19"/>
        <v>0.14000000001396984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155517.57</v>
      </c>
      <c r="D1016" s="1">
        <f>BILANCA!E38</f>
        <v>160657.57</v>
      </c>
      <c r="E1016" s="1">
        <v>0</v>
      </c>
      <c r="F1016" s="1">
        <v>0</v>
      </c>
      <c r="G1016" s="2">
        <f t="shared" si="22"/>
        <v>15735.479429999999</v>
      </c>
      <c r="H1016" s="2">
        <f t="shared" si="19"/>
        <v>0.85999999998603016</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9901.1200000000008</v>
      </c>
      <c r="D1017" s="1">
        <f>BILANCA!E39</f>
        <v>11839.27</v>
      </c>
      <c r="E1017" s="1">
        <v>0</v>
      </c>
      <c r="F1017" s="1">
        <v>0</v>
      </c>
      <c r="G1017" s="2">
        <f t="shared" si="22"/>
        <v>1141.7084400000001</v>
      </c>
      <c r="H1017" s="2">
        <f t="shared" si="19"/>
        <v>0.39000000000123691</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3065.93</v>
      </c>
      <c r="D1018" s="1">
        <f>BILANCA!E40</f>
        <v>3156.86</v>
      </c>
      <c r="E1018" s="1">
        <v>0</v>
      </c>
      <c r="F1018" s="1">
        <v>0</v>
      </c>
      <c r="G1018" s="2">
        <f t="shared" si="22"/>
        <v>328.28775000000002</v>
      </c>
      <c r="H1018" s="2">
        <f t="shared" si="19"/>
        <v>0.21000000000003638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968240.39</v>
      </c>
      <c r="D1023" s="1">
        <f>BILANCA!E45</f>
        <v>978454.86999999988</v>
      </c>
      <c r="E1023" s="1">
        <v>0</v>
      </c>
      <c r="F1023" s="1">
        <v>0</v>
      </c>
      <c r="G1023" s="2">
        <f t="shared" si="22"/>
        <v>117006.0052</v>
      </c>
      <c r="H1023" s="2">
        <f t="shared" si="19"/>
        <v>0.52000000013504177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207728.23</v>
      </c>
      <c r="D1025" s="1">
        <f>BILANCA!E47</f>
        <v>216204.71</v>
      </c>
      <c r="E1025" s="1">
        <v>0</v>
      </c>
      <c r="F1025" s="1">
        <v>0</v>
      </c>
      <c r="G1025" s="2">
        <f t="shared" si="22"/>
        <v>26885.781300000002</v>
      </c>
      <c r="H1025" s="2">
        <f t="shared" si="19"/>
        <v>0.52000000001862645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54151.82</v>
      </c>
      <c r="D1026" s="1">
        <f>BILANCA!E48</f>
        <v>54795.93</v>
      </c>
      <c r="E1026" s="1">
        <v>0</v>
      </c>
      <c r="F1026" s="1">
        <v>0</v>
      </c>
      <c r="G1026" s="2">
        <f t="shared" si="22"/>
        <v>7040.9782399999986</v>
      </c>
      <c r="H1026" s="2">
        <f t="shared" si="19"/>
        <v>0.25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892377.22</v>
      </c>
      <c r="D1027" s="1">
        <f>BILANCA!E49</f>
        <v>903335.8</v>
      </c>
      <c r="E1027" s="1">
        <v>0</v>
      </c>
      <c r="F1027" s="1">
        <v>0</v>
      </c>
      <c r="G1027" s="2">
        <f t="shared" si="22"/>
        <v>118758.14807999998</v>
      </c>
      <c r="H1027" s="2">
        <f t="shared" si="19"/>
        <v>0.41999999992549419</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186016.88</v>
      </c>
      <c r="D1028" s="1">
        <f>BILANCA!E50</f>
        <v>195881.57</v>
      </c>
      <c r="E1028" s="1">
        <v>0</v>
      </c>
      <c r="F1028" s="1">
        <v>0</v>
      </c>
      <c r="G1028" s="2">
        <f t="shared" si="22"/>
        <v>26000.100899999998</v>
      </c>
      <c r="H1028" s="2">
        <f t="shared" si="19"/>
        <v>0.54999999998835847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16532.21</v>
      </c>
      <c r="D1029" s="1">
        <f>BILANCA!E51</f>
        <v>16532.240000000002</v>
      </c>
      <c r="E1029" s="1">
        <v>0</v>
      </c>
      <c r="F1029" s="1">
        <v>0</v>
      </c>
      <c r="G1029" s="2">
        <f t="shared" si="22"/>
        <v>2281.4477400000001</v>
      </c>
      <c r="H1029" s="2">
        <f t="shared" si="19"/>
        <v>0.4500000000007276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730885.71</v>
      </c>
      <c r="D1032" s="1">
        <f>BILANCA!E54</f>
        <v>782828.44</v>
      </c>
      <c r="E1032" s="1">
        <v>0</v>
      </c>
      <c r="F1032" s="1">
        <v>0</v>
      </c>
      <c r="G1032" s="2">
        <f t="shared" si="22"/>
        <v>112530.58691000001</v>
      </c>
      <c r="H1032" s="2">
        <f t="shared" si="19"/>
        <v>0.72999999998137355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730885.71</v>
      </c>
      <c r="D1033" s="1">
        <f>BILANCA!E55</f>
        <v>782828.44</v>
      </c>
      <c r="E1033" s="1">
        <v>0</v>
      </c>
      <c r="F1033" s="1">
        <v>0</v>
      </c>
      <c r="G1033" s="2">
        <f t="shared" si="22"/>
        <v>114827.1295</v>
      </c>
      <c r="H1033" s="2">
        <f t="shared" si="19"/>
        <v>0.72999999998137355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17181553.550000001</v>
      </c>
      <c r="D1034" s="1">
        <f>BILANCA!E56</f>
        <v>19116379.530000001</v>
      </c>
      <c r="E1034" s="1">
        <v>0</v>
      </c>
      <c r="F1034" s="1">
        <v>0</v>
      </c>
      <c r="G1034" s="2">
        <f t="shared" si="22"/>
        <v>2826129.9431099999</v>
      </c>
      <c r="H1034" s="2">
        <f t="shared" si="19"/>
        <v>0.91999999806284904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12481422.810000001</v>
      </c>
      <c r="D1035" s="1">
        <f>BILANCA!E57</f>
        <v>14478452.58</v>
      </c>
      <c r="E1035" s="1">
        <v>0</v>
      </c>
      <c r="F1035" s="1">
        <v>0</v>
      </c>
      <c r="G1035" s="2">
        <f t="shared" si="22"/>
        <v>2154793.0544400001</v>
      </c>
      <c r="H1035" s="2">
        <f t="shared" si="19"/>
        <v>0.60999999940395355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4700130.74</v>
      </c>
      <c r="D1040" s="1">
        <f>BILANCA!E62</f>
        <v>4637926.95</v>
      </c>
      <c r="E1040" s="1">
        <v>0</v>
      </c>
      <c r="F1040" s="1">
        <v>0</v>
      </c>
      <c r="G1040" s="2">
        <f t="shared" si="22"/>
        <v>796631.12448000011</v>
      </c>
      <c r="H1040" s="2">
        <f t="shared" si="19"/>
        <v>0.30999999959021807</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17976660.590000004</v>
      </c>
      <c r="D1046" s="1">
        <f>BILANCA!E68</f>
        <v>22653087.550000001</v>
      </c>
      <c r="E1046" s="1">
        <v>0</v>
      </c>
      <c r="F1046" s="1">
        <v>0</v>
      </c>
      <c r="G1046" s="2">
        <f t="shared" si="22"/>
        <v>3986818.6484700004</v>
      </c>
      <c r="H1046" s="2">
        <f t="shared" si="19"/>
        <v>0.85999999567866325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1485669.22</v>
      </c>
      <c r="D1047" s="1">
        <f>BILANCA!E69</f>
        <v>6513711.2599999998</v>
      </c>
      <c r="E1047" s="1">
        <v>0</v>
      </c>
      <c r="F1047" s="1">
        <v>0</v>
      </c>
      <c r="G1047" s="2">
        <f t="shared" si="22"/>
        <v>928837.87135999999</v>
      </c>
      <c r="H1047" s="2">
        <f t="shared" si="19"/>
        <v>0.4799999997485429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1484993.68</v>
      </c>
      <c r="D1048" s="1">
        <f>BILANCA!E70</f>
        <v>6512532.9199999999</v>
      </c>
      <c r="E1048" s="1">
        <v>0</v>
      </c>
      <c r="F1048" s="1">
        <v>0</v>
      </c>
      <c r="G1048" s="2">
        <f t="shared" si="22"/>
        <v>943153.86880000005</v>
      </c>
      <c r="H1048" s="2">
        <f t="shared" si="19"/>
        <v>0.40000000013969839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1484993.68</v>
      </c>
      <c r="D1050" s="1">
        <f>BILANCA!E72</f>
        <v>6512532.9199999999</v>
      </c>
      <c r="E1050" s="1">
        <v>0</v>
      </c>
      <c r="F1050" s="1">
        <v>0</v>
      </c>
      <c r="G1050" s="2">
        <f t="shared" si="22"/>
        <v>972173.98783999996</v>
      </c>
      <c r="H1050" s="2">
        <f t="shared" si="19"/>
        <v>0.40000000013969839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486.37</v>
      </c>
      <c r="D1053" s="1">
        <f>BILANCA!E75</f>
        <v>1047.83</v>
      </c>
      <c r="E1053" s="1">
        <v>0</v>
      </c>
      <c r="F1053" s="1">
        <v>0</v>
      </c>
      <c r="G1053" s="2">
        <f t="shared" si="22"/>
        <v>180.74209999999999</v>
      </c>
      <c r="H1053" s="2">
        <f t="shared" si="19"/>
        <v>0.54000000000007731</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189.17</v>
      </c>
      <c r="D1054" s="1">
        <f>BILANCA!E76</f>
        <v>130.51</v>
      </c>
      <c r="E1054" s="1">
        <v>0</v>
      </c>
      <c r="F1054" s="1">
        <v>0</v>
      </c>
      <c r="G1054" s="2">
        <f t="shared" si="22"/>
        <v>31.963489999999997</v>
      </c>
      <c r="H1054" s="2">
        <f t="shared" si="19"/>
        <v>0.65999999999999659</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101020.77</v>
      </c>
      <c r="D1056" s="1">
        <f>BILANCA!E78</f>
        <v>73071.649999999994</v>
      </c>
      <c r="E1056" s="1">
        <v>0</v>
      </c>
      <c r="F1056" s="1">
        <v>0</v>
      </c>
      <c r="G1056" s="2">
        <f t="shared" si="22"/>
        <v>18042.97711</v>
      </c>
      <c r="H1056" s="2">
        <f t="shared" si="19"/>
        <v>0.58000000000174623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11.28</v>
      </c>
      <c r="D1061" s="1">
        <f>BILANCA!E83</f>
        <v>11.28</v>
      </c>
      <c r="E1061" s="1">
        <v>0</v>
      </c>
      <c r="F1061" s="1">
        <v>0</v>
      </c>
      <c r="G1061" s="2">
        <f t="shared" si="22"/>
        <v>2.6395200000000001</v>
      </c>
      <c r="H1061" s="2">
        <f t="shared" si="19"/>
        <v>0.55999999999999872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101009.49</v>
      </c>
      <c r="D1064" s="1">
        <f>BILANCA!E86</f>
        <v>73060.37</v>
      </c>
      <c r="E1064" s="1">
        <v>0</v>
      </c>
      <c r="F1064" s="1">
        <v>0</v>
      </c>
      <c r="G1064" s="2">
        <f t="shared" si="22"/>
        <v>20017.548630000001</v>
      </c>
      <c r="H1064" s="2">
        <f t="shared" si="19"/>
        <v>0.86000000000058208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13552246.33</v>
      </c>
      <c r="D1112" s="1">
        <f>BILANCA!E134</f>
        <v>13702241.880000001</v>
      </c>
      <c r="E1112" s="1">
        <v>0</v>
      </c>
      <c r="F1112" s="1">
        <v>0</v>
      </c>
      <c r="G1112" s="2">
        <f t="shared" si="22"/>
        <v>5283418.1816100003</v>
      </c>
      <c r="H1112" s="2">
        <f t="shared" si="23"/>
        <v>0.44999999925494194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13552246.33</v>
      </c>
      <c r="D1113" s="1">
        <f>BILANCA!E135</f>
        <v>13702241.880000001</v>
      </c>
      <c r="E1113" s="1">
        <v>0</v>
      </c>
      <c r="F1113" s="1">
        <v>0</v>
      </c>
      <c r="G1113" s="2">
        <f t="shared" si="22"/>
        <v>5324374.9117000001</v>
      </c>
      <c r="H1113" s="2">
        <f t="shared" si="23"/>
        <v>0.44999999925494194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13552246.33</v>
      </c>
      <c r="D1117" s="1">
        <f>BILANCA!E139</f>
        <v>13702241.880000001</v>
      </c>
      <c r="E1117" s="1">
        <v>0</v>
      </c>
      <c r="F1117" s="1">
        <v>0</v>
      </c>
      <c r="G1117" s="2">
        <f t="shared" si="22"/>
        <v>5488201.8320600009</v>
      </c>
      <c r="H1117" s="2">
        <f t="shared" si="23"/>
        <v>0.44999999925494194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2815804.8100000005</v>
      </c>
      <c r="D1124" s="1">
        <f>BILANCA!E146</f>
        <v>2345438.84</v>
      </c>
      <c r="E1124" s="1">
        <v>0</v>
      </c>
      <c r="F1124" s="1">
        <v>0</v>
      </c>
      <c r="G1124" s="2">
        <f t="shared" si="22"/>
        <v>1058442.2310899999</v>
      </c>
      <c r="H1124" s="2">
        <f t="shared" si="23"/>
        <v>0.34999999962747097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75254.649999999994</v>
      </c>
      <c r="D1125" s="1">
        <f>BILANCA!E147</f>
        <v>696614.36</v>
      </c>
      <c r="E1125" s="1">
        <v>0</v>
      </c>
      <c r="F1125" s="1">
        <v>0</v>
      </c>
      <c r="G1125" s="2">
        <f t="shared" si="22"/>
        <v>208524.63853999996</v>
      </c>
      <c r="H1125" s="2">
        <f t="shared" si="23"/>
        <v>0.70999999999185093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432535.66000000003</v>
      </c>
      <c r="D1127" s="1">
        <f>BILANCA!E149</f>
        <v>78599.83</v>
      </c>
      <c r="E1127" s="1">
        <v>0</v>
      </c>
      <c r="F1127" s="1">
        <v>0</v>
      </c>
      <c r="G1127" s="2">
        <f t="shared" si="22"/>
        <v>84921.886079999997</v>
      </c>
      <c r="H1127" s="2">
        <f t="shared" si="23"/>
        <v>0.50999999996565748</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189116.7</v>
      </c>
      <c r="D1129" s="1">
        <f>BILANCA!E151</f>
        <v>78599.83</v>
      </c>
      <c r="E1129" s="1">
        <v>0</v>
      </c>
      <c r="F1129" s="1">
        <v>0</v>
      </c>
      <c r="G1129" s="2">
        <f t="shared" si="22"/>
        <v>50562.188559999995</v>
      </c>
      <c r="H1129" s="2">
        <f t="shared" si="23"/>
        <v>0.46999999998661224</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243418.96</v>
      </c>
      <c r="D1135" s="1">
        <f>BILANCA!E157</f>
        <v>0</v>
      </c>
      <c r="E1135" s="1">
        <v>0</v>
      </c>
      <c r="F1135" s="1">
        <v>0</v>
      </c>
      <c r="G1135" s="2">
        <f t="shared" si="22"/>
        <v>36999.681919999995</v>
      </c>
      <c r="H1135" s="2">
        <f t="shared" si="23"/>
        <v>4.0000000008149073E-2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350540.53</v>
      </c>
      <c r="D1136" s="1">
        <f>BILANCA!E158</f>
        <v>316864.67</v>
      </c>
      <c r="E1136" s="1">
        <v>0</v>
      </c>
      <c r="F1136" s="1">
        <v>0</v>
      </c>
      <c r="G1136" s="2">
        <f t="shared" si="22"/>
        <v>150593.29011</v>
      </c>
      <c r="H1136" s="2">
        <f t="shared" si="23"/>
        <v>0.79999999998835847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4185877.17</v>
      </c>
      <c r="D1137" s="1">
        <f>BILANCA!E159</f>
        <v>3742396.51</v>
      </c>
      <c r="E1137" s="1">
        <v>0</v>
      </c>
      <c r="F1137" s="1">
        <v>0</v>
      </c>
      <c r="G1137" s="2">
        <f t="shared" si="22"/>
        <v>1797283.2092599999</v>
      </c>
      <c r="H1137" s="2">
        <f t="shared" si="23"/>
        <v>0.66000000014901161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197925.81</v>
      </c>
      <c r="D1138" s="1">
        <f>BILANCA!E160</f>
        <v>213541.81</v>
      </c>
      <c r="E1138" s="1">
        <v>0</v>
      </c>
      <c r="F1138" s="1">
        <v>0</v>
      </c>
      <c r="G1138" s="2">
        <f t="shared" si="22"/>
        <v>96876.461649999997</v>
      </c>
      <c r="H1138" s="2">
        <f t="shared" si="23"/>
        <v>0.38000000000465661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215057.83</v>
      </c>
      <c r="D1139" s="1">
        <f>BILANCA!E161</f>
        <v>277717.82</v>
      </c>
      <c r="E1139" s="1">
        <v>0</v>
      </c>
      <c r="F1139" s="1">
        <v>0</v>
      </c>
      <c r="G1139" s="2">
        <f t="shared" si="22"/>
        <v>120196.98131999999</v>
      </c>
      <c r="H1139" s="2">
        <f t="shared" si="23"/>
        <v>0.35000000000582077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25050</v>
      </c>
      <c r="D1140" s="1">
        <f>BILANCA!E162</f>
        <v>0</v>
      </c>
      <c r="E1140" s="1">
        <v>0</v>
      </c>
      <c r="F1140" s="1">
        <v>0</v>
      </c>
      <c r="G1140" s="2">
        <f t="shared" si="22"/>
        <v>3932.85</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2666436.84</v>
      </c>
      <c r="D1141" s="1">
        <f>BILANCA!E163</f>
        <v>2980296.16</v>
      </c>
      <c r="E1141" s="1">
        <v>0</v>
      </c>
      <c r="F1141" s="1">
        <v>0</v>
      </c>
      <c r="G1141" s="2">
        <f t="shared" si="22"/>
        <v>1363070.6072800001</v>
      </c>
      <c r="H1141" s="2">
        <f t="shared" si="23"/>
        <v>0.32000000029802322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21919.46</v>
      </c>
      <c r="D1142" s="1">
        <f>BILANCA!E164</f>
        <v>18623.919999999998</v>
      </c>
      <c r="E1142" s="1">
        <v>0</v>
      </c>
      <c r="F1142" s="1">
        <v>0</v>
      </c>
      <c r="G1142" s="2">
        <f t="shared" si="22"/>
        <v>9407.6006999999991</v>
      </c>
      <c r="H1142" s="2">
        <f t="shared" si="23"/>
        <v>0.54000000000087311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21919.46</v>
      </c>
      <c r="D1144" s="1">
        <f>BILANCA!E166</f>
        <v>18623.919999999998</v>
      </c>
      <c r="E1144" s="1">
        <v>0</v>
      </c>
      <c r="F1144" s="1">
        <v>0</v>
      </c>
      <c r="G1144" s="2">
        <f t="shared" si="22"/>
        <v>9525.9352999999992</v>
      </c>
      <c r="H1144" s="2">
        <f t="shared" si="23"/>
        <v>0.54000000000087311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97277596.350000009</v>
      </c>
      <c r="D1152" s="1">
        <f>BILANCA!E175</f>
        <v>104838663.17999999</v>
      </c>
      <c r="E1152" s="1">
        <v>0</v>
      </c>
      <c r="F1152" s="1">
        <v>0</v>
      </c>
      <c r="G1152" s="2">
        <f t="shared" si="22"/>
        <v>51875381.937990002</v>
      </c>
      <c r="H1152" s="2">
        <f t="shared" si="23"/>
        <v>0.5300000011920929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2308971.33</v>
      </c>
      <c r="D1153" s="1">
        <f>BILANCA!E176</f>
        <v>3203977.85</v>
      </c>
      <c r="E1153" s="1">
        <v>0</v>
      </c>
      <c r="F1153" s="1">
        <v>0</v>
      </c>
      <c r="G1153" s="2">
        <f t="shared" si="22"/>
        <v>1481877.5951</v>
      </c>
      <c r="H1153" s="2">
        <f t="shared" si="23"/>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1148541.81</v>
      </c>
      <c r="D1154" s="1">
        <f>BILANCA!E177</f>
        <v>2032664.51</v>
      </c>
      <c r="E1154" s="1">
        <v>0</v>
      </c>
      <c r="F1154" s="1">
        <v>0</v>
      </c>
      <c r="G1154" s="2">
        <f t="shared" si="22"/>
        <v>891571.91193000006</v>
      </c>
      <c r="H1154" s="2">
        <f t="shared" si="23"/>
        <v>0.67999999993480742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369532.15</v>
      </c>
      <c r="D1156" s="1">
        <f>BILANCA!E179</f>
        <v>622086.43999999994</v>
      </c>
      <c r="E1156" s="1">
        <v>0</v>
      </c>
      <c r="F1156" s="1">
        <v>0</v>
      </c>
      <c r="G1156" s="2">
        <f t="shared" si="22"/>
        <v>279170.97018999996</v>
      </c>
      <c r="H1156" s="2">
        <f t="shared" si="23"/>
        <v>0.58999999996740371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515.16999999999996</v>
      </c>
      <c r="D1157" s="1">
        <f>BILANCA!E180</f>
        <v>483.98</v>
      </c>
      <c r="E1157" s="1">
        <v>0</v>
      </c>
      <c r="F1157" s="1">
        <v>0</v>
      </c>
      <c r="G1157" s="2">
        <f t="shared" si="22"/>
        <v>258.06461999999999</v>
      </c>
      <c r="H1157" s="2">
        <f t="shared" si="23"/>
        <v>0.18999999999994088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515.16999999999996</v>
      </c>
      <c r="D1160" s="1">
        <f>BILANCA!E183</f>
        <v>483.98</v>
      </c>
      <c r="E1160" s="1">
        <v>0</v>
      </c>
      <c r="F1160" s="1">
        <v>0</v>
      </c>
      <c r="G1160" s="2">
        <f t="shared" si="22"/>
        <v>262.51400999999998</v>
      </c>
      <c r="H1160" s="2">
        <f t="shared" si="23"/>
        <v>0.18999999999994088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6417</v>
      </c>
      <c r="E1161" s="1">
        <v>0</v>
      </c>
      <c r="F1161" s="1">
        <v>0</v>
      </c>
      <c r="G1161" s="2">
        <f t="shared" si="22"/>
        <v>2284.4519999999998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152392</v>
      </c>
      <c r="D1163" s="1">
        <f>BILANCA!E186</f>
        <v>232668.13</v>
      </c>
      <c r="E1163" s="1">
        <v>0</v>
      </c>
      <c r="F1163" s="1">
        <v>0</v>
      </c>
      <c r="G1163" s="2">
        <f t="shared" si="22"/>
        <v>111191.08679999999</v>
      </c>
      <c r="H1163" s="2">
        <f t="shared" si="23"/>
        <v>0.13000000000465661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1327.23</v>
      </c>
      <c r="D1164" s="1">
        <f>BILANCA!E187</f>
        <v>132323.57</v>
      </c>
      <c r="E1164" s="1">
        <v>0</v>
      </c>
      <c r="F1164" s="1">
        <v>0</v>
      </c>
      <c r="G1164" s="2">
        <f t="shared" si="22"/>
        <v>48141.360970000002</v>
      </c>
      <c r="H1164" s="2">
        <f t="shared" si="23"/>
        <v>0.65999999999303327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624775.26</v>
      </c>
      <c r="D1165" s="1">
        <f>BILANCA!E188</f>
        <v>1038685.39</v>
      </c>
      <c r="E1165" s="1">
        <v>0</v>
      </c>
      <c r="F1165" s="1">
        <v>0</v>
      </c>
      <c r="G1165" s="2">
        <f t="shared" si="22"/>
        <v>491790.57928000001</v>
      </c>
      <c r="H1165" s="2">
        <f t="shared" si="23"/>
        <v>0.65000000002328306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325199.53999999998</v>
      </c>
      <c r="D1166" s="1">
        <f>BILANCA!E189</f>
        <v>880877.24</v>
      </c>
      <c r="E1166" s="1">
        <v>0</v>
      </c>
      <c r="F1166" s="1">
        <v>0</v>
      </c>
      <c r="G1166" s="2">
        <f t="shared" si="22"/>
        <v>381912.58565999998</v>
      </c>
      <c r="H1166" s="2">
        <f t="shared" si="23"/>
        <v>0.70000000001164153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835229.98</v>
      </c>
      <c r="D1183" s="1">
        <f>BILANCA!E206</f>
        <v>290436.09999999998</v>
      </c>
      <c r="E1183" s="1">
        <v>0</v>
      </c>
      <c r="F1183" s="1">
        <v>0</v>
      </c>
      <c r="G1183" s="2">
        <f t="shared" si="22"/>
        <v>283220.43599999999</v>
      </c>
      <c r="H1183" s="2">
        <f t="shared" si="23"/>
        <v>0.11999999999534339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835229.98</v>
      </c>
      <c r="D1184" s="1">
        <f>BILANCA!E207</f>
        <v>290436.09999999998</v>
      </c>
      <c r="E1184" s="1">
        <v>0</v>
      </c>
      <c r="F1184" s="1">
        <v>0</v>
      </c>
      <c r="G1184" s="2">
        <f t="shared" si="22"/>
        <v>284636.53818000003</v>
      </c>
      <c r="H1184" s="2">
        <f t="shared" si="23"/>
        <v>0.11999999999534339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835229.98</v>
      </c>
      <c r="D1194" s="1">
        <f>BILANCA!E217</f>
        <v>290436.09999999998</v>
      </c>
      <c r="E1194" s="1">
        <v>0</v>
      </c>
      <c r="F1194" s="1">
        <v>0</v>
      </c>
      <c r="G1194" s="2">
        <f t="shared" si="22"/>
        <v>298797.55997999996</v>
      </c>
      <c r="H1194" s="2">
        <f t="shared" si="23"/>
        <v>0.11999999999534339</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94968625.020000011</v>
      </c>
      <c r="D1214" s="1">
        <f>BILANCA!E237</f>
        <v>101634685.33</v>
      </c>
      <c r="E1214" s="1">
        <v>0</v>
      </c>
      <c r="F1214" s="1">
        <v>0</v>
      </c>
      <c r="G1214" s="2">
        <f t="shared" si="22"/>
        <v>68892977.002080008</v>
      </c>
      <c r="H1214" s="2">
        <f t="shared" si="23"/>
        <v>0.35000000894069672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92053167.650000006</v>
      </c>
      <c r="D1215" s="1">
        <f>BILANCA!E238</f>
        <v>95632596.939999998</v>
      </c>
      <c r="E1215" s="1">
        <v>0</v>
      </c>
      <c r="F1215" s="1">
        <v>0</v>
      </c>
      <c r="G1215" s="2">
        <f t="shared" si="22"/>
        <v>65729859.874960005</v>
      </c>
      <c r="H1215" s="2">
        <f t="shared" si="23"/>
        <v>0.40999999642372131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92911243.150000006</v>
      </c>
      <c r="D1216" s="1">
        <f>BILANCA!E239</f>
        <v>95945878.560000002</v>
      </c>
      <c r="E1216" s="1">
        <v>0</v>
      </c>
      <c r="F1216" s="1">
        <v>0</v>
      </c>
      <c r="G1216" s="2">
        <f t="shared" si="22"/>
        <v>66359099.062910005</v>
      </c>
      <c r="H1216" s="2">
        <f t="shared" si="23"/>
        <v>0.59000000357627869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79191328.719999999</v>
      </c>
      <c r="D1217" s="1">
        <f>BILANCA!E240</f>
        <v>82073559.620000005</v>
      </c>
      <c r="E1217" s="1">
        <v>0</v>
      </c>
      <c r="F1217" s="1">
        <v>0</v>
      </c>
      <c r="G1217" s="2">
        <f t="shared" si="22"/>
        <v>56941196.822640002</v>
      </c>
      <c r="H1217" s="2">
        <f t="shared" si="23"/>
        <v>0.65999999642372131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13719914.43</v>
      </c>
      <c r="D1218" s="1">
        <f>BILANCA!E241</f>
        <v>13872318.939999999</v>
      </c>
      <c r="E1218" s="1">
        <v>0</v>
      </c>
      <c r="F1218" s="1">
        <v>0</v>
      </c>
      <c r="G1218" s="2">
        <f t="shared" si="22"/>
        <v>9744169.7928499989</v>
      </c>
      <c r="H1218" s="2">
        <f t="shared" si="23"/>
        <v>0.49000000022351742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858075.5</v>
      </c>
      <c r="D1219" s="1">
        <f>BILANCA!E242</f>
        <v>313281.62</v>
      </c>
      <c r="E1219" s="1">
        <v>0</v>
      </c>
      <c r="F1219" s="1">
        <v>0</v>
      </c>
      <c r="G1219" s="2">
        <f t="shared" si="22"/>
        <v>350374.74263999995</v>
      </c>
      <c r="H1219" s="2">
        <f t="shared" si="23"/>
        <v>0.88000000000465661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835229.98</v>
      </c>
      <c r="D1220" s="1">
        <f>BILANCA!E243</f>
        <v>290436.09999999998</v>
      </c>
      <c r="E1220" s="1">
        <v>0</v>
      </c>
      <c r="F1220" s="1">
        <v>0</v>
      </c>
      <c r="G1220" s="2">
        <f t="shared" si="22"/>
        <v>335616.21665999992</v>
      </c>
      <c r="H1220" s="2">
        <f t="shared" si="23"/>
        <v>0.11999999999534339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22845.52</v>
      </c>
      <c r="D1221" s="1">
        <f>BILANCA!E244</f>
        <v>22845.52</v>
      </c>
      <c r="E1221" s="1">
        <v>0</v>
      </c>
      <c r="F1221" s="1">
        <v>0</v>
      </c>
      <c r="G1221" s="2">
        <f t="shared" si="22"/>
        <v>16311.701280000001</v>
      </c>
      <c r="H1221" s="2">
        <f t="shared" si="23"/>
        <v>0.95999999999912689</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291969.41999999993</v>
      </c>
      <c r="D1222" s="1">
        <f>BILANCA!E245</f>
        <v>3913025.959999999</v>
      </c>
      <c r="E1222" s="1">
        <v>0</v>
      </c>
      <c r="F1222" s="1">
        <v>0</v>
      </c>
      <c r="G1222" s="2">
        <f t="shared" si="22"/>
        <v>1940207.1002599995</v>
      </c>
      <c r="H1222" s="2">
        <f t="shared" si="23"/>
        <v>0.46000000089406967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5924936.5499999998</v>
      </c>
      <c r="D1223" s="1">
        <f>BILANCA!E246</f>
        <v>10403895.619999999</v>
      </c>
      <c r="E1223" s="1">
        <v>0</v>
      </c>
      <c r="F1223" s="1">
        <v>0</v>
      </c>
      <c r="G1223" s="2">
        <f t="shared" si="22"/>
        <v>6415854.6695999997</v>
      </c>
      <c r="H1223" s="2">
        <f t="shared" si="23"/>
        <v>0.83000000100582838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5070184.0999999996</v>
      </c>
      <c r="D1224" s="1">
        <f>BILANCA!E247</f>
        <v>10243932.59</v>
      </c>
      <c r="E1224" s="1">
        <v>0</v>
      </c>
      <c r="F1224" s="1">
        <v>0</v>
      </c>
      <c r="G1224" s="2">
        <f t="shared" si="22"/>
        <v>6159489.8764799992</v>
      </c>
      <c r="H1224" s="2">
        <f t="shared" si="23"/>
        <v>0.50999999977648258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854752.45</v>
      </c>
      <c r="D1226" s="1">
        <f>BILANCA!E249</f>
        <v>159963.03</v>
      </c>
      <c r="E1226" s="1">
        <v>0</v>
      </c>
      <c r="F1226" s="1">
        <v>0</v>
      </c>
      <c r="G1226" s="2">
        <f t="shared" si="22"/>
        <v>285446.87792999996</v>
      </c>
      <c r="H1226" s="2">
        <f t="shared" si="23"/>
        <v>0.47999999995226972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5632967.1299999999</v>
      </c>
      <c r="D1227" s="1">
        <f>BILANCA!E250</f>
        <v>6490869.6600000001</v>
      </c>
      <c r="E1227" s="1">
        <v>0</v>
      </c>
      <c r="F1227" s="1">
        <v>0</v>
      </c>
      <c r="G1227" s="2">
        <f t="shared" si="22"/>
        <v>4541988.3738000002</v>
      </c>
      <c r="H1227" s="2">
        <f t="shared" si="23"/>
        <v>0.46999999973922968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5632967.1299999999</v>
      </c>
      <c r="D1229" s="1">
        <f>BILANCA!E252</f>
        <v>6490869.6600000001</v>
      </c>
      <c r="E1229" s="1">
        <v>0</v>
      </c>
      <c r="F1229" s="1">
        <v>0</v>
      </c>
      <c r="G1229" s="2">
        <f t="shared" si="22"/>
        <v>4579217.7867000001</v>
      </c>
      <c r="H1229" s="2">
        <f t="shared" si="23"/>
        <v>0.46999999973922968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2591066.0499999998</v>
      </c>
      <c r="D1232" s="1">
        <f>BILANCA!E255</f>
        <v>2059936.07</v>
      </c>
      <c r="E1232" s="1">
        <v>0</v>
      </c>
      <c r="F1232" s="1">
        <v>0</v>
      </c>
      <c r="G1232" s="2">
        <f t="shared" si="22"/>
        <v>1671023.60931</v>
      </c>
      <c r="H1232" s="2">
        <f t="shared" si="23"/>
        <v>0.11999999987892807</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21919.46</v>
      </c>
      <c r="D1233" s="1">
        <f>BILANCA!E256</f>
        <v>18623.919999999998</v>
      </c>
      <c r="E1233" s="1">
        <v>0</v>
      </c>
      <c r="F1233" s="1">
        <v>0</v>
      </c>
      <c r="G1233" s="2">
        <f t="shared" si="22"/>
        <v>14791.824999999999</v>
      </c>
      <c r="H1233" s="2">
        <f t="shared" si="23"/>
        <v>0.54000000000087311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10502.44</v>
      </c>
      <c r="D1234" s="1">
        <f>BILANCA!E257</f>
        <v>10502.44</v>
      </c>
      <c r="E1234" s="1">
        <v>0</v>
      </c>
      <c r="F1234" s="1">
        <v>0</v>
      </c>
      <c r="G1234" s="2">
        <f t="shared" si="22"/>
        <v>7908.3373200000005</v>
      </c>
      <c r="H1234" s="2">
        <f t="shared" si="23"/>
        <v>0.88000000000101863</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8873219.75</v>
      </c>
      <c r="D1236" s="1">
        <f>BILANCA!E259</f>
        <v>8362926.6100000003</v>
      </c>
      <c r="E1236" s="1">
        <v>0</v>
      </c>
      <c r="F1236" s="1">
        <v>0</v>
      </c>
      <c r="G1236" s="2">
        <f t="shared" si="22"/>
        <v>6476565.4614100009</v>
      </c>
      <c r="H1236" s="2">
        <f t="shared" si="23"/>
        <v>0.63999999966472387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8873219.75</v>
      </c>
      <c r="D1237" s="1">
        <f>BILANCA!E260</f>
        <v>8362926.6100000003</v>
      </c>
      <c r="E1237" s="1">
        <v>0</v>
      </c>
      <c r="F1237" s="1">
        <v>0</v>
      </c>
      <c r="G1237" s="2">
        <f t="shared" si="22"/>
        <v>6502164.5343800001</v>
      </c>
      <c r="H1237" s="2">
        <f t="shared" si="23"/>
        <v>0.63999999966472387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4426962.96</v>
      </c>
      <c r="D1240" s="1">
        <f>BILANCA!E264</f>
        <v>4412905.87</v>
      </c>
      <c r="E1240" s="1">
        <v>0</v>
      </c>
      <c r="F1240" s="1">
        <v>0</v>
      </c>
      <c r="G1240" s="2">
        <f t="shared" si="22"/>
        <v>3405963.0979000004</v>
      </c>
      <c r="H1240" s="2">
        <f t="shared" si="23"/>
        <v>0.16999999992549419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1055278.69</v>
      </c>
      <c r="D1241" s="1">
        <f>BILANCA!E265</f>
        <v>912829.13</v>
      </c>
      <c r="E1241" s="1">
        <v>0</v>
      </c>
      <c r="F1241" s="1">
        <v>0</v>
      </c>
      <c r="G1241" s="2">
        <f t="shared" si="22"/>
        <v>743281.73310000007</v>
      </c>
      <c r="H1241" s="2">
        <f t="shared" si="23"/>
        <v>0.44000000006053597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18762.3</v>
      </c>
      <c r="D1242" s="1">
        <f>BILANCA!E266</f>
        <v>17695.09</v>
      </c>
      <c r="E1242" s="1">
        <v>0</v>
      </c>
      <c r="F1242" s="1">
        <v>0</v>
      </c>
      <c r="G1242" s="2">
        <f t="shared" ref="G1242:G1479" si="24">B1242/1000*C1242+B1242/500*D1242</f>
        <v>14025.492320000001</v>
      </c>
      <c r="H1242" s="2">
        <f t="shared" si="23"/>
        <v>0.38999999999941792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3157.16</v>
      </c>
      <c r="D1243" s="1">
        <f>BILANCA!E267</f>
        <v>928.83</v>
      </c>
      <c r="E1243" s="1">
        <v>0</v>
      </c>
      <c r="F1243" s="1">
        <v>0</v>
      </c>
      <c r="G1243" s="2">
        <f t="shared" si="24"/>
        <v>1303.8532</v>
      </c>
      <c r="H1243" s="2">
        <f t="shared" si="23"/>
        <v>0.32999999999981355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17598.84</v>
      </c>
      <c r="D1244" s="1">
        <f>BILANCA!E268</f>
        <v>13137.33</v>
      </c>
      <c r="E1244" s="1">
        <v>0</v>
      </c>
      <c r="F1244" s="1">
        <v>0</v>
      </c>
      <c r="G1244" s="2">
        <f t="shared" si="24"/>
        <v>11450.9835</v>
      </c>
      <c r="H1244" s="2">
        <f t="shared" si="23"/>
        <v>0.48999999999978172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81090.69</v>
      </c>
      <c r="D1245" s="1">
        <f>BILANCA!E269</f>
        <v>53044.639999999999</v>
      </c>
      <c r="E1245" s="1">
        <v>0</v>
      </c>
      <c r="F1245" s="1">
        <v>0</v>
      </c>
      <c r="G1245" s="2">
        <f t="shared" si="24"/>
        <v>49041.152140000006</v>
      </c>
      <c r="H1245" s="2">
        <f t="shared" si="23"/>
        <v>0.66999999999825377</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2319.96</v>
      </c>
      <c r="D1247" s="1">
        <f>BILANCA!E271</f>
        <v>2330.46</v>
      </c>
      <c r="E1247" s="1">
        <v>0</v>
      </c>
      <c r="F1247" s="1">
        <v>0</v>
      </c>
      <c r="G1247" s="2">
        <f t="shared" si="24"/>
        <v>1842.9523200000001</v>
      </c>
      <c r="H1247" s="2">
        <f t="shared" si="23"/>
        <v>0.5</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4547.9399999999996</v>
      </c>
      <c r="E1249" s="1">
        <v>0</v>
      </c>
      <c r="F1249" s="1">
        <v>0</v>
      </c>
      <c r="G1249" s="2">
        <f t="shared" si="24"/>
        <v>2419.5040799999997</v>
      </c>
      <c r="H1249" s="2">
        <f t="shared" si="23"/>
        <v>6.0000000000400178E-2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436615.83</v>
      </c>
      <c r="D1263" s="1">
        <f>BILANCA!E287</f>
        <v>411590.41</v>
      </c>
      <c r="E1263" s="1">
        <v>0</v>
      </c>
      <c r="F1263" s="1">
        <v>0</v>
      </c>
      <c r="G1263" s="2">
        <f t="shared" si="24"/>
        <v>352743.06200000003</v>
      </c>
      <c r="H1263" s="2">
        <f t="shared" si="23"/>
        <v>0.57999999995809048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711925.98</v>
      </c>
      <c r="D1264" s="1">
        <f>BILANCA!E288</f>
        <v>1621074.1</v>
      </c>
      <c r="E1264" s="1">
        <v>0</v>
      </c>
      <c r="F1264" s="1">
        <v>0</v>
      </c>
      <c r="G1264" s="2">
        <f t="shared" si="24"/>
        <v>1111094.84458</v>
      </c>
      <c r="H1264" s="2">
        <f t="shared" si="23"/>
        <v>0.12000000011175871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70583.649999999994</v>
      </c>
      <c r="D1265" s="1">
        <f>BILANCA!E289</f>
        <v>26644.82</v>
      </c>
      <c r="E1265" s="1">
        <v>0</v>
      </c>
      <c r="F1265" s="1">
        <v>0</v>
      </c>
      <c r="G1265" s="2">
        <f t="shared" si="24"/>
        <v>34932.267779999995</v>
      </c>
      <c r="H1265" s="2">
        <f t="shared" si="23"/>
        <v>0.5300000000061118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254615.89</v>
      </c>
      <c r="D1266" s="1">
        <f>BILANCA!E290</f>
        <v>854232.42</v>
      </c>
      <c r="E1266" s="1">
        <v>0</v>
      </c>
      <c r="F1266" s="1">
        <v>0</v>
      </c>
      <c r="G1266" s="2">
        <f t="shared" si="24"/>
        <v>555551.84658999997</v>
      </c>
      <c r="H1266" s="2">
        <f t="shared" si="23"/>
        <v>0.53000000002793968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835229.98</v>
      </c>
      <c r="D1270" s="1">
        <f>BILANCA!E294</f>
        <v>290436.09999999998</v>
      </c>
      <c r="E1270" s="1">
        <v>0</v>
      </c>
      <c r="F1270" s="1">
        <v>0</v>
      </c>
      <c r="G1270" s="2">
        <f t="shared" si="24"/>
        <v>406421.32565999997</v>
      </c>
      <c r="H1270" s="2">
        <f t="shared" si="23"/>
        <v>0.11999999999534339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93874.73</v>
      </c>
      <c r="D1273" s="1">
        <f>BILANCA!E297</f>
        <v>123703.13</v>
      </c>
      <c r="E1273" s="1">
        <v>0</v>
      </c>
      <c r="F1273" s="1">
        <v>0</v>
      </c>
      <c r="G1273" s="2">
        <f t="shared" si="24"/>
        <v>98971.487099999984</v>
      </c>
      <c r="H1273" s="2">
        <f t="shared" si="23"/>
        <v>0.40000000000873115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6334.46</v>
      </c>
      <c r="D1274" s="1">
        <f>BILANCA!E298</f>
        <v>39299.72</v>
      </c>
      <c r="E1274" s="1">
        <v>0</v>
      </c>
      <c r="F1274" s="1">
        <v>0</v>
      </c>
      <c r="G1274" s="2">
        <f t="shared" si="24"/>
        <v>24715.764900000002</v>
      </c>
      <c r="H1274" s="2">
        <f t="shared" si="23"/>
        <v>0.73999999999887223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180758.92</v>
      </c>
      <c r="D1275" s="1">
        <f>BILANCA!E299</f>
        <v>222977.82</v>
      </c>
      <c r="E1275" s="1">
        <v>0</v>
      </c>
      <c r="F1275" s="1">
        <v>0</v>
      </c>
      <c r="G1275" s="2">
        <f t="shared" si="24"/>
        <v>183000.65151999998</v>
      </c>
      <c r="H1275" s="2">
        <f t="shared" si="23"/>
        <v>0.2599999999802094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3620128.4800000004</v>
      </c>
      <c r="D1299" s="6">
        <f>'RAS-funkcijski'!E5</f>
        <v>4044312.48</v>
      </c>
      <c r="E1299" s="6">
        <v>0</v>
      </c>
      <c r="F1299" s="6">
        <v>0</v>
      </c>
      <c r="G1299" s="7">
        <f t="shared" si="24"/>
        <v>11708.75344</v>
      </c>
      <c r="H1299" s="7">
        <f t="shared" si="23"/>
        <v>0.96000000042840838</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399644.6</v>
      </c>
      <c r="D1300" s="1">
        <f>'RAS-funkcijski'!E6</f>
        <v>493870.52999999997</v>
      </c>
      <c r="E1300" s="1">
        <v>0</v>
      </c>
      <c r="F1300" s="1">
        <v>0</v>
      </c>
      <c r="G1300" s="2">
        <f t="shared" si="24"/>
        <v>2774.7713199999998</v>
      </c>
      <c r="H1300" s="2">
        <f t="shared" si="23"/>
        <v>0.87000000005355105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230266.28</v>
      </c>
      <c r="D1301" s="1">
        <f>'RAS-funkcijski'!E7</f>
        <v>193302.43</v>
      </c>
      <c r="E1301" s="1">
        <v>0</v>
      </c>
      <c r="F1301" s="1">
        <v>0</v>
      </c>
      <c r="G1301" s="2">
        <f t="shared" si="24"/>
        <v>1850.6134200000001</v>
      </c>
      <c r="H1301" s="2">
        <f t="shared" si="23"/>
        <v>0.70999999999185093</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169378.32</v>
      </c>
      <c r="D1302" s="1">
        <f>'RAS-funkcijski'!E8</f>
        <v>300568.09999999998</v>
      </c>
      <c r="E1302" s="1">
        <v>0</v>
      </c>
      <c r="F1302" s="1">
        <v>0</v>
      </c>
      <c r="G1302" s="2">
        <f t="shared" si="24"/>
        <v>3082.0580799999998</v>
      </c>
      <c r="H1302" s="2">
        <f t="shared" si="23"/>
        <v>0.41999999998370185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3155311.2600000002</v>
      </c>
      <c r="D1307" s="1">
        <f>'RAS-funkcijski'!E13</f>
        <v>3494939.54</v>
      </c>
      <c r="E1307" s="1">
        <v>0</v>
      </c>
      <c r="F1307" s="1">
        <v>0</v>
      </c>
      <c r="G1307" s="2">
        <f t="shared" si="24"/>
        <v>91306.713059999995</v>
      </c>
      <c r="H1307" s="2">
        <f t="shared" si="23"/>
        <v>0.72000000020489097</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2936656.08</v>
      </c>
      <c r="D1308" s="1">
        <f>'RAS-funkcijski'!E14</f>
        <v>3284369.44</v>
      </c>
      <c r="E1308" s="1">
        <v>0</v>
      </c>
      <c r="F1308" s="1">
        <v>0</v>
      </c>
      <c r="G1308" s="2">
        <f t="shared" si="24"/>
        <v>95053.949600000007</v>
      </c>
      <c r="H1308" s="2">
        <f t="shared" si="23"/>
        <v>0.52000000001862645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218655.18</v>
      </c>
      <c r="D1310" s="1">
        <f>'RAS-funkcijski'!E16</f>
        <v>210570.1</v>
      </c>
      <c r="E1310" s="1">
        <v>0</v>
      </c>
      <c r="F1310" s="1">
        <v>0</v>
      </c>
      <c r="G1310" s="2">
        <f t="shared" si="24"/>
        <v>7677.5445600000003</v>
      </c>
      <c r="H1310" s="2">
        <f t="shared" si="23"/>
        <v>0.27999999999883585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65172.62</v>
      </c>
      <c r="D1313" s="1">
        <f>'RAS-funkcijski'!E19</f>
        <v>55502.41</v>
      </c>
      <c r="E1313" s="1">
        <v>0</v>
      </c>
      <c r="F1313" s="1">
        <v>0</v>
      </c>
      <c r="G1313" s="2">
        <f t="shared" si="24"/>
        <v>2642.6615999999999</v>
      </c>
      <c r="H1313" s="2">
        <f t="shared" si="23"/>
        <v>0.79000000000087311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641790.4</v>
      </c>
      <c r="D1322" s="1">
        <f>'RAS-funkcijski'!E28</f>
        <v>702682.88</v>
      </c>
      <c r="E1322" s="1">
        <v>0</v>
      </c>
      <c r="F1322" s="1">
        <v>0</v>
      </c>
      <c r="G1322" s="2">
        <f t="shared" si="24"/>
        <v>49131.747839999996</v>
      </c>
      <c r="H1322" s="2">
        <f t="shared" si="23"/>
        <v>0.52000000001862645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596664.65</v>
      </c>
      <c r="D1324" s="1">
        <f>'RAS-funkcijski'!E30</f>
        <v>654719.56000000006</v>
      </c>
      <c r="E1324" s="1">
        <v>0</v>
      </c>
      <c r="F1324" s="1">
        <v>0</v>
      </c>
      <c r="G1324" s="2">
        <f t="shared" si="24"/>
        <v>49558.698019999996</v>
      </c>
      <c r="H1324" s="2">
        <f t="shared" si="23"/>
        <v>0.78999999992083758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45125.75</v>
      </c>
      <c r="D1328" s="1">
        <f>'RAS-funkcijski'!E34</f>
        <v>47963.32</v>
      </c>
      <c r="E1328" s="1">
        <v>0</v>
      </c>
      <c r="F1328" s="1">
        <v>0</v>
      </c>
      <c r="G1328" s="2">
        <f t="shared" si="24"/>
        <v>4231.5717000000004</v>
      </c>
      <c r="H1328" s="2">
        <f t="shared" si="23"/>
        <v>0.56999999999970896</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3647613.34</v>
      </c>
      <c r="D1329" s="1">
        <f>'RAS-funkcijski'!E35</f>
        <v>2834502.44</v>
      </c>
      <c r="E1329" s="1">
        <v>0</v>
      </c>
      <c r="F1329" s="1">
        <v>0</v>
      </c>
      <c r="G1329" s="2">
        <f t="shared" si="24"/>
        <v>288815.16482000001</v>
      </c>
      <c r="H1329" s="2">
        <f t="shared" si="23"/>
        <v>0.77999999979510903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942447.63</v>
      </c>
      <c r="D1330" s="1">
        <f>'RAS-funkcijski'!E36</f>
        <v>1088524.1299999999</v>
      </c>
      <c r="E1330" s="1">
        <v>0</v>
      </c>
      <c r="F1330" s="1">
        <v>0</v>
      </c>
      <c r="G1330" s="2">
        <f t="shared" si="24"/>
        <v>99823.868480000005</v>
      </c>
      <c r="H1330" s="2">
        <f t="shared" si="23"/>
        <v>0.49999999988358468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942447.63</v>
      </c>
      <c r="D1331" s="1">
        <f>'RAS-funkcijski'!E37</f>
        <v>1088524.1299999999</v>
      </c>
      <c r="E1331" s="1">
        <v>0</v>
      </c>
      <c r="F1331" s="1">
        <v>0</v>
      </c>
      <c r="G1331" s="2">
        <f t="shared" si="24"/>
        <v>102943.36437</v>
      </c>
      <c r="H1331" s="2">
        <f t="shared" si="23"/>
        <v>0.49999999988358468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1459688.8</v>
      </c>
      <c r="D1348" s="1">
        <f>'RAS-funkcijski'!E54</f>
        <v>958175.4</v>
      </c>
      <c r="E1348" s="1">
        <v>0</v>
      </c>
      <c r="F1348" s="1">
        <v>0</v>
      </c>
      <c r="G1348" s="2">
        <f t="shared" si="24"/>
        <v>168801.98</v>
      </c>
      <c r="H1348" s="2">
        <f t="shared" si="27"/>
        <v>0.59999999997671694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1459688.8</v>
      </c>
      <c r="D1349" s="1">
        <f>'RAS-funkcijski'!E55</f>
        <v>958175.4</v>
      </c>
      <c r="E1349" s="1">
        <v>0</v>
      </c>
      <c r="F1349" s="1">
        <v>0</v>
      </c>
      <c r="G1349" s="2">
        <f t="shared" si="24"/>
        <v>172178.0196</v>
      </c>
      <c r="H1349" s="2">
        <f t="shared" si="27"/>
        <v>0.59999999997671694</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1245476.9099999999</v>
      </c>
      <c r="D1368" s="1">
        <f>'RAS-funkcijski'!E74</f>
        <v>787802.91</v>
      </c>
      <c r="E1368" s="1">
        <v>0</v>
      </c>
      <c r="F1368" s="1">
        <v>0</v>
      </c>
      <c r="G1368" s="2">
        <f t="shared" si="24"/>
        <v>197475.79110000003</v>
      </c>
      <c r="H1368" s="2">
        <f t="shared" si="27"/>
        <v>0.18000000005122274</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559518.15999999992</v>
      </c>
      <c r="D1369" s="1">
        <f>'RAS-funkcijski'!E75</f>
        <v>445000.85000000003</v>
      </c>
      <c r="E1369" s="1">
        <v>0</v>
      </c>
      <c r="F1369" s="1">
        <v>0</v>
      </c>
      <c r="G1369" s="2">
        <f t="shared" si="24"/>
        <v>102915.91005999999</v>
      </c>
      <c r="H1369" s="2">
        <f t="shared" si="27"/>
        <v>0.30999999988125637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559477.71</v>
      </c>
      <c r="D1370" s="1">
        <f>'RAS-funkcijski'!E76</f>
        <v>442406.53</v>
      </c>
      <c r="E1370" s="1">
        <v>0</v>
      </c>
      <c r="F1370" s="1">
        <v>0</v>
      </c>
      <c r="G1370" s="2">
        <f t="shared" si="24"/>
        <v>103988.93544</v>
      </c>
      <c r="H1370" s="2">
        <f t="shared" si="27"/>
        <v>0.76000000000931323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40.450000000000003</v>
      </c>
      <c r="D1375" s="1">
        <f>'RAS-funkcijski'!E81</f>
        <v>2594.3200000000002</v>
      </c>
      <c r="E1375" s="1">
        <v>0</v>
      </c>
      <c r="F1375" s="1">
        <v>0</v>
      </c>
      <c r="G1375" s="2">
        <f t="shared" si="24"/>
        <v>402.63992999999999</v>
      </c>
      <c r="H1375" s="2">
        <f t="shared" si="27"/>
        <v>0.77000000000016655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5882666.9500000002</v>
      </c>
      <c r="D1376" s="1">
        <f>'RAS-funkcijski'!E82</f>
        <v>9000464.290000001</v>
      </c>
      <c r="E1376" s="1">
        <v>0</v>
      </c>
      <c r="F1376" s="1">
        <v>0</v>
      </c>
      <c r="G1376" s="2">
        <f t="shared" si="24"/>
        <v>1862920.4513400001</v>
      </c>
      <c r="H1376" s="2">
        <f t="shared" si="27"/>
        <v>0.34000000078231096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18406.16</v>
      </c>
      <c r="D1378" s="1">
        <f>'RAS-funkcijski'!E84</f>
        <v>29647.53</v>
      </c>
      <c r="E1378" s="1">
        <v>0</v>
      </c>
      <c r="F1378" s="1">
        <v>0</v>
      </c>
      <c r="G1378" s="2">
        <f t="shared" si="24"/>
        <v>6216.0976000000001</v>
      </c>
      <c r="H1378" s="2">
        <f t="shared" si="27"/>
        <v>0.63000000000101863</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402663.92</v>
      </c>
      <c r="D1379" s="1">
        <f>'RAS-funkcijski'!E85</f>
        <v>252906.87</v>
      </c>
      <c r="E1379" s="1">
        <v>0</v>
      </c>
      <c r="F1379" s="1">
        <v>0</v>
      </c>
      <c r="G1379" s="2">
        <f t="shared" si="24"/>
        <v>73586.690459999998</v>
      </c>
      <c r="H1379" s="2">
        <f t="shared" si="27"/>
        <v>0.21000000002095476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6204.79</v>
      </c>
      <c r="D1380" s="1">
        <f>'RAS-funkcijski'!E86</f>
        <v>239933.32</v>
      </c>
      <c r="E1380" s="1">
        <v>0</v>
      </c>
      <c r="F1380" s="1">
        <v>0</v>
      </c>
      <c r="G1380" s="2">
        <f t="shared" si="24"/>
        <v>39857.857260000004</v>
      </c>
      <c r="H1380" s="2">
        <f t="shared" si="27"/>
        <v>0.5300000000070213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5455392.0800000001</v>
      </c>
      <c r="D1382" s="1">
        <f>'RAS-funkcijski'!E88</f>
        <v>8477976.5700000003</v>
      </c>
      <c r="E1382" s="1">
        <v>0</v>
      </c>
      <c r="F1382" s="1">
        <v>0</v>
      </c>
      <c r="G1382" s="2">
        <f t="shared" si="24"/>
        <v>1882552.9984800001</v>
      </c>
      <c r="H1382" s="2">
        <f t="shared" si="27"/>
        <v>0.50999999977648258</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67613.98</v>
      </c>
      <c r="D1383" s="1">
        <f>'RAS-funkcijski'!E89</f>
        <v>80508.5</v>
      </c>
      <c r="E1383" s="1">
        <v>0</v>
      </c>
      <c r="F1383" s="1">
        <v>0</v>
      </c>
      <c r="G1383" s="2">
        <f t="shared" si="24"/>
        <v>19433.633300000001</v>
      </c>
      <c r="H1383" s="2">
        <f t="shared" si="27"/>
        <v>0.52000000000407454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67613.98</v>
      </c>
      <c r="D1398" s="1">
        <f>'RAS-funkcijski'!E104</f>
        <v>80508.5</v>
      </c>
      <c r="E1398" s="1">
        <v>0</v>
      </c>
      <c r="F1398" s="1">
        <v>0</v>
      </c>
      <c r="G1398" s="2">
        <f t="shared" si="24"/>
        <v>22863.098000000002</v>
      </c>
      <c r="H1398" s="2">
        <f t="shared" si="27"/>
        <v>0.52000000000407454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2833140.27</v>
      </c>
      <c r="D1401" s="1">
        <f>'RAS-funkcijski'!E107</f>
        <v>3051998.3499999996</v>
      </c>
      <c r="E1401" s="1">
        <v>0</v>
      </c>
      <c r="F1401" s="1">
        <v>0</v>
      </c>
      <c r="G1401" s="2">
        <f t="shared" si="24"/>
        <v>920525.10790999979</v>
      </c>
      <c r="H1401" s="2">
        <f t="shared" si="27"/>
        <v>0.61999999964609742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300018.28999999998</v>
      </c>
      <c r="D1402" s="1">
        <f>'RAS-funkcijski'!E108</f>
        <v>282918.46999999997</v>
      </c>
      <c r="E1402" s="1">
        <v>0</v>
      </c>
      <c r="F1402" s="1">
        <v>0</v>
      </c>
      <c r="G1402" s="2">
        <f t="shared" si="24"/>
        <v>90048.943919999991</v>
      </c>
      <c r="H1402" s="2">
        <f t="shared" si="27"/>
        <v>0.75999999995110556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857531.25</v>
      </c>
      <c r="D1403" s="1">
        <f>'RAS-funkcijski'!E109</f>
        <v>993386.54</v>
      </c>
      <c r="E1403" s="1">
        <v>0</v>
      </c>
      <c r="F1403" s="1">
        <v>0</v>
      </c>
      <c r="G1403" s="2">
        <f t="shared" si="24"/>
        <v>298651.95464999997</v>
      </c>
      <c r="H1403" s="2">
        <f t="shared" si="27"/>
        <v>0.7099999999627471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7216.8</v>
      </c>
      <c r="D1405" s="1">
        <f>'RAS-funkcijski'!E111</f>
        <v>74789.67</v>
      </c>
      <c r="E1405" s="1">
        <v>0</v>
      </c>
      <c r="F1405" s="1">
        <v>0</v>
      </c>
      <c r="G1405" s="2">
        <f t="shared" si="24"/>
        <v>16777.186979999999</v>
      </c>
      <c r="H1405" s="2">
        <f t="shared" si="27"/>
        <v>0.53000000000156433</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1668373.93</v>
      </c>
      <c r="D1407" s="1">
        <f>'RAS-funkcijski'!E113</f>
        <v>1700903.67</v>
      </c>
      <c r="E1407" s="1">
        <v>0</v>
      </c>
      <c r="F1407" s="1">
        <v>0</v>
      </c>
      <c r="G1407" s="2">
        <f t="shared" si="24"/>
        <v>552649.75842999993</v>
      </c>
      <c r="H1407" s="2">
        <f t="shared" si="27"/>
        <v>0.40000000013969839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5209995.24</v>
      </c>
      <c r="D1408" s="1">
        <f>'RAS-funkcijski'!E114</f>
        <v>6345710.7000000002</v>
      </c>
      <c r="E1408" s="1">
        <v>0</v>
      </c>
      <c r="F1408" s="1">
        <v>0</v>
      </c>
      <c r="G1408" s="2">
        <f t="shared" si="24"/>
        <v>1969155.8304000001</v>
      </c>
      <c r="H1408" s="2">
        <f t="shared" si="27"/>
        <v>0.5400000000372529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4927740.26</v>
      </c>
      <c r="D1409" s="1">
        <f>'RAS-funkcijski'!E115</f>
        <v>5612876</v>
      </c>
      <c r="E1409" s="1">
        <v>0</v>
      </c>
      <c r="F1409" s="1">
        <v>0</v>
      </c>
      <c r="G1409" s="2">
        <f t="shared" si="24"/>
        <v>1793037.6408600002</v>
      </c>
      <c r="H1409" s="2">
        <f t="shared" si="27"/>
        <v>0.25999999977648258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4927740.26</v>
      </c>
      <c r="D1410" s="1">
        <f>'RAS-funkcijski'!E116</f>
        <v>5612876</v>
      </c>
      <c r="E1410" s="1">
        <v>0</v>
      </c>
      <c r="F1410" s="1">
        <v>0</v>
      </c>
      <c r="G1410" s="2">
        <f t="shared" si="24"/>
        <v>1809191.1331199999</v>
      </c>
      <c r="H1410" s="2">
        <f t="shared" si="27"/>
        <v>0.25999999977648258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282254.98</v>
      </c>
      <c r="D1422" s="1">
        <f>'RAS-funkcijski'!E128</f>
        <v>732834.7</v>
      </c>
      <c r="E1422" s="1">
        <v>0</v>
      </c>
      <c r="F1422" s="1">
        <v>0</v>
      </c>
      <c r="G1422" s="2">
        <f t="shared" si="24"/>
        <v>216742.62311999997</v>
      </c>
      <c r="H1422" s="2">
        <f t="shared" si="27"/>
        <v>0.32000000006519258</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1390874.06</v>
      </c>
      <c r="D1423" s="1">
        <f>'RAS-funkcijski'!E129</f>
        <v>1255278.3199999998</v>
      </c>
      <c r="E1423" s="1">
        <v>0</v>
      </c>
      <c r="F1423" s="1">
        <v>0</v>
      </c>
      <c r="G1423" s="2">
        <f t="shared" si="24"/>
        <v>487678.83749999997</v>
      </c>
      <c r="H1423" s="2">
        <f t="shared" si="27"/>
        <v>0.37999999988824129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1148656.77</v>
      </c>
      <c r="D1432" s="1">
        <f>'RAS-funkcijski'!E138</f>
        <v>1058251.67</v>
      </c>
      <c r="E1432" s="1">
        <v>0</v>
      </c>
      <c r="F1432" s="1">
        <v>0</v>
      </c>
      <c r="G1432" s="2">
        <f t="shared" si="24"/>
        <v>437531.45474000002</v>
      </c>
      <c r="H1432" s="2">
        <f t="shared" si="27"/>
        <v>0.56000000005587935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242217.29</v>
      </c>
      <c r="D1434" s="1">
        <f>'RAS-funkcijski'!E140</f>
        <v>197026.65</v>
      </c>
      <c r="E1434" s="1">
        <v>0</v>
      </c>
      <c r="F1434" s="1">
        <v>0</v>
      </c>
      <c r="G1434" s="2">
        <f t="shared" si="24"/>
        <v>86532.800240000011</v>
      </c>
      <c r="H1434" s="2">
        <f t="shared" si="27"/>
        <v>0.64000000001396984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23853340.879999999</v>
      </c>
      <c r="D1435" s="13">
        <f>'RAS-funkcijski'!E141</f>
        <v>27760458.809999999</v>
      </c>
      <c r="E1435" s="13">
        <v>0</v>
      </c>
      <c r="F1435" s="13">
        <v>0</v>
      </c>
      <c r="G1435" s="14">
        <f t="shared" si="24"/>
        <v>10874273.4145</v>
      </c>
      <c r="H1435" s="14">
        <f t="shared" si="27"/>
        <v>0.31000000238418579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632969.07999999996</v>
      </c>
      <c r="D1436" s="6">
        <f>'P-VRIO'!E5</f>
        <v>407418.13</v>
      </c>
      <c r="E1436" s="6">
        <v>0</v>
      </c>
      <c r="F1436" s="6">
        <v>0</v>
      </c>
      <c r="G1436" s="7">
        <f t="shared" si="24"/>
        <v>1447.8053399999999</v>
      </c>
      <c r="H1436" s="7">
        <f t="shared" si="27"/>
        <v>0.2099999999627471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632969.07999999996</v>
      </c>
      <c r="D1453" s="1">
        <f>'P-VRIO'!E22</f>
        <v>407418.13</v>
      </c>
      <c r="E1453" s="1">
        <v>0</v>
      </c>
      <c r="F1453" s="1">
        <v>0</v>
      </c>
      <c r="G1453" s="2">
        <f t="shared" si="24"/>
        <v>26060.496119999996</v>
      </c>
      <c r="H1453" s="2">
        <f t="shared" si="27"/>
        <v>0.2099999999627471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632969.07999999996</v>
      </c>
      <c r="D1454" s="1">
        <f>'P-VRIO'!E23</f>
        <v>111.65</v>
      </c>
      <c r="E1454" s="1">
        <v>0</v>
      </c>
      <c r="F1454" s="1">
        <v>0</v>
      </c>
      <c r="G1454" s="2">
        <f t="shared" si="24"/>
        <v>12030.655219999999</v>
      </c>
      <c r="H1454" s="2">
        <f t="shared" si="27"/>
        <v>0.4299999999580848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139240.78</v>
      </c>
      <c r="D1455" s="1">
        <f>'P-VRIO'!E24</f>
        <v>0</v>
      </c>
      <c r="E1455" s="1">
        <v>0</v>
      </c>
      <c r="F1455" s="1">
        <v>0</v>
      </c>
      <c r="G1455" s="2">
        <f t="shared" si="24"/>
        <v>2784.8155999999999</v>
      </c>
      <c r="H1455" s="2">
        <f t="shared" si="27"/>
        <v>0.22000000000116415</v>
      </c>
      <c r="I1455" s="10">
        <f t="shared" ref="I1455:I1460" si="30">G1455*H1455</f>
        <v>612.65943200324193</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493728.3</v>
      </c>
      <c r="D1456" s="1">
        <f>'P-VRIO'!E25</f>
        <v>111.65</v>
      </c>
      <c r="E1456" s="1">
        <v>0</v>
      </c>
      <c r="F1456" s="1">
        <v>0</v>
      </c>
      <c r="G1456" s="2">
        <f t="shared" si="24"/>
        <v>10372.9836</v>
      </c>
      <c r="H1456" s="2">
        <f t="shared" si="27"/>
        <v>0.64999999998835278</v>
      </c>
      <c r="I1456" s="10">
        <f t="shared" si="30"/>
        <v>6742.4393398791835</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407306.48</v>
      </c>
      <c r="E1461" s="1">
        <v>0</v>
      </c>
      <c r="F1461" s="1">
        <v>0</v>
      </c>
      <c r="G1461" s="2">
        <f t="shared" si="24"/>
        <v>21179.936959999999</v>
      </c>
      <c r="H1461" s="2">
        <f t="shared" si="27"/>
        <v>0.47999999998137355</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407306.48</v>
      </c>
      <c r="E1467" s="1">
        <v>0</v>
      </c>
      <c r="F1467" s="1">
        <v>0</v>
      </c>
      <c r="G1467" s="2">
        <f t="shared" si="24"/>
        <v>26067.614719999998</v>
      </c>
      <c r="H1467" s="2">
        <f t="shared" si="27"/>
        <v>0.47999999998137355</v>
      </c>
      <c r="I1467" s="10">
        <f t="shared" si="31"/>
        <v>12512.455065114451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2308971.4300000002</v>
      </c>
      <c r="D1480" s="6"/>
      <c r="E1480" s="6">
        <v>0</v>
      </c>
      <c r="F1480" s="6">
        <v>0</v>
      </c>
      <c r="G1480" s="7">
        <f t="shared" ref="G1480:G1580" si="34">B1480/1000*C1480</f>
        <v>2308.9714300000001</v>
      </c>
      <c r="H1480" s="7">
        <f t="shared" ref="H1480:H1580" si="35">ABS(C1480-ROUND(C1480,0))</f>
        <v>0.43000000016763806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30722720.679999996</v>
      </c>
      <c r="D1481" s="1">
        <v>0</v>
      </c>
      <c r="E1481" s="1">
        <v>0</v>
      </c>
      <c r="F1481" s="1">
        <v>0</v>
      </c>
      <c r="G1481" s="2">
        <f t="shared" si="34"/>
        <v>61445.44135999999</v>
      </c>
      <c r="H1481" s="2">
        <f t="shared" si="35"/>
        <v>0.32000000402331352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821901.51</v>
      </c>
      <c r="D1482" s="1">
        <v>0</v>
      </c>
      <c r="E1482" s="1">
        <v>0</v>
      </c>
      <c r="F1482" s="1">
        <v>0</v>
      </c>
      <c r="G1482" s="2">
        <f t="shared" si="34"/>
        <v>2465.70453</v>
      </c>
      <c r="H1482" s="2">
        <f t="shared" si="35"/>
        <v>0.48999999999068677</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25516743.059999995</v>
      </c>
      <c r="D1483" s="1">
        <v>0</v>
      </c>
      <c r="E1483" s="1">
        <v>0</v>
      </c>
      <c r="F1483" s="1">
        <v>0</v>
      </c>
      <c r="G1483" s="2">
        <f t="shared" si="34"/>
        <v>102066.97223999999</v>
      </c>
      <c r="H1483" s="2">
        <f t="shared" si="35"/>
        <v>5.9999994933605194E-2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7322736.8099999996</v>
      </c>
      <c r="D1484" s="1">
        <v>0</v>
      </c>
      <c r="E1484" s="1">
        <v>0</v>
      </c>
      <c r="F1484" s="1">
        <v>0</v>
      </c>
      <c r="G1484" s="2">
        <f t="shared" si="34"/>
        <v>36613.684049999996</v>
      </c>
      <c r="H1484" s="2">
        <f t="shared" si="35"/>
        <v>0.19000000040978193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7102430.7300000004</v>
      </c>
      <c r="D1485" s="1">
        <v>0</v>
      </c>
      <c r="E1485" s="1">
        <v>0</v>
      </c>
      <c r="F1485" s="1">
        <v>0</v>
      </c>
      <c r="G1485" s="2">
        <f t="shared" si="34"/>
        <v>42614.58438</v>
      </c>
      <c r="H1485" s="2">
        <f t="shared" si="35"/>
        <v>0.26999999955296516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92450.23</v>
      </c>
      <c r="D1486" s="1">
        <v>0</v>
      </c>
      <c r="E1486" s="1">
        <v>0</v>
      </c>
      <c r="F1486" s="1">
        <v>0</v>
      </c>
      <c r="G1486" s="2">
        <f t="shared" si="34"/>
        <v>647.15161000000001</v>
      </c>
      <c r="H1486" s="2">
        <f t="shared" si="35"/>
        <v>0.22999999999592546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2320405.34</v>
      </c>
      <c r="D1487" s="1">
        <v>0</v>
      </c>
      <c r="E1487" s="1">
        <v>0</v>
      </c>
      <c r="F1487" s="1">
        <v>0</v>
      </c>
      <c r="G1487" s="2">
        <f t="shared" si="34"/>
        <v>18563.242719999998</v>
      </c>
      <c r="H1487" s="2">
        <f t="shared" si="35"/>
        <v>0.33999999985098839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1223542.3999999999</v>
      </c>
      <c r="D1489" s="1">
        <v>0</v>
      </c>
      <c r="E1489" s="1">
        <v>0</v>
      </c>
      <c r="F1489" s="1">
        <v>0</v>
      </c>
      <c r="G1489" s="2">
        <f t="shared" si="34"/>
        <v>12235.423999999999</v>
      </c>
      <c r="H1489" s="2">
        <f t="shared" si="35"/>
        <v>0.39999999990686774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1246718.47</v>
      </c>
      <c r="D1490" s="1">
        <v>0</v>
      </c>
      <c r="E1490" s="1">
        <v>0</v>
      </c>
      <c r="F1490" s="1">
        <v>0</v>
      </c>
      <c r="G1490" s="2">
        <f t="shared" si="34"/>
        <v>13713.90317</v>
      </c>
      <c r="H1490" s="2">
        <f t="shared" si="35"/>
        <v>0.46999999997206032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6208459.0800000001</v>
      </c>
      <c r="D1491" s="1">
        <v>0</v>
      </c>
      <c r="E1491" s="1">
        <v>0</v>
      </c>
      <c r="F1491" s="1">
        <v>0</v>
      </c>
      <c r="G1491" s="2">
        <f t="shared" si="34"/>
        <v>74501.508960000006</v>
      </c>
      <c r="H1491" s="2">
        <f t="shared" si="35"/>
        <v>8.0000000074505806E-2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4384076.1100000003</v>
      </c>
      <c r="D1492" s="1">
        <v>0</v>
      </c>
      <c r="E1492" s="1">
        <v>0</v>
      </c>
      <c r="F1492" s="1">
        <v>0</v>
      </c>
      <c r="G1492" s="2">
        <f t="shared" si="34"/>
        <v>56992.989430000001</v>
      </c>
      <c r="H1492" s="2">
        <f t="shared" si="35"/>
        <v>0.11000000033527613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29827714.259999994</v>
      </c>
      <c r="D1499" s="1">
        <v>0</v>
      </c>
      <c r="E1499" s="1">
        <v>0</v>
      </c>
      <c r="F1499" s="1">
        <v>0</v>
      </c>
      <c r="G1499" s="2">
        <f t="shared" si="34"/>
        <v>596554.28519999993</v>
      </c>
      <c r="H1499" s="2">
        <f t="shared" si="35"/>
        <v>0.25999999418854713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759241.52</v>
      </c>
      <c r="D1500" s="1">
        <v>0</v>
      </c>
      <c r="E1500" s="1">
        <v>0</v>
      </c>
      <c r="F1500" s="1">
        <v>0</v>
      </c>
      <c r="G1500" s="2">
        <f t="shared" si="34"/>
        <v>15944.071920000002</v>
      </c>
      <c r="H1500" s="2">
        <f t="shared" si="35"/>
        <v>0.47999999998137355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24695280.449999996</v>
      </c>
      <c r="D1501" s="1">
        <v>0</v>
      </c>
      <c r="E1501" s="1">
        <v>0</v>
      </c>
      <c r="F1501" s="1">
        <v>0</v>
      </c>
      <c r="G1501" s="2">
        <f t="shared" si="34"/>
        <v>543296.16989999986</v>
      </c>
      <c r="H1501" s="2">
        <f t="shared" si="35"/>
        <v>0.44999999552965164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7322736.8099999996</v>
      </c>
      <c r="D1502" s="1">
        <v>0</v>
      </c>
      <c r="E1502" s="1">
        <v>0</v>
      </c>
      <c r="F1502" s="1">
        <v>0</v>
      </c>
      <c r="G1502" s="2">
        <f t="shared" si="34"/>
        <v>168422.94662999999</v>
      </c>
      <c r="H1502" s="2">
        <f t="shared" si="35"/>
        <v>0.19000000040978193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6849876.54</v>
      </c>
      <c r="D1503" s="1">
        <v>0</v>
      </c>
      <c r="E1503" s="1">
        <v>0</v>
      </c>
      <c r="F1503" s="1">
        <v>0</v>
      </c>
      <c r="G1503" s="2">
        <f t="shared" si="34"/>
        <v>164397.03696</v>
      </c>
      <c r="H1503" s="2">
        <f t="shared" si="35"/>
        <v>0.4599999999627471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92481.44</v>
      </c>
      <c r="D1504" s="1">
        <v>0</v>
      </c>
      <c r="E1504" s="1">
        <v>0</v>
      </c>
      <c r="F1504" s="1">
        <v>0</v>
      </c>
      <c r="G1504" s="2">
        <f t="shared" si="34"/>
        <v>2312.0360000000001</v>
      </c>
      <c r="H1504" s="2">
        <f t="shared" si="35"/>
        <v>0.44000000000232831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2313988.34</v>
      </c>
      <c r="D1505" s="1">
        <v>0</v>
      </c>
      <c r="E1505" s="1">
        <v>0</v>
      </c>
      <c r="F1505" s="1">
        <v>0</v>
      </c>
      <c r="G1505" s="2">
        <f t="shared" si="34"/>
        <v>60163.696839999997</v>
      </c>
      <c r="H1505" s="2">
        <f t="shared" si="35"/>
        <v>0.33999999985098839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1143266.27</v>
      </c>
      <c r="D1507" s="1">
        <v>0</v>
      </c>
      <c r="E1507" s="1">
        <v>0</v>
      </c>
      <c r="F1507" s="1">
        <v>0</v>
      </c>
      <c r="G1507" s="2">
        <f t="shared" si="34"/>
        <v>32011.455560000002</v>
      </c>
      <c r="H1507" s="2">
        <f t="shared" si="35"/>
        <v>0.27000000001862645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1115722.1299999999</v>
      </c>
      <c r="D1508" s="1">
        <v>0</v>
      </c>
      <c r="E1508" s="1">
        <v>0</v>
      </c>
      <c r="F1508" s="1">
        <v>0</v>
      </c>
      <c r="G1508" s="2">
        <f t="shared" si="34"/>
        <v>32355.941769999998</v>
      </c>
      <c r="H1508" s="2">
        <f t="shared" si="35"/>
        <v>0.12999999988824129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5857208.9199999999</v>
      </c>
      <c r="D1509" s="1">
        <v>0</v>
      </c>
      <c r="E1509" s="1">
        <v>0</v>
      </c>
      <c r="F1509" s="1">
        <v>0</v>
      </c>
      <c r="G1509" s="2">
        <f t="shared" si="34"/>
        <v>175716.26759999999</v>
      </c>
      <c r="H1509" s="2">
        <f t="shared" si="35"/>
        <v>8.0000000074505806E-2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3828398.39</v>
      </c>
      <c r="D1510" s="1">
        <v>0</v>
      </c>
      <c r="E1510" s="1">
        <v>0</v>
      </c>
      <c r="F1510" s="1">
        <v>0</v>
      </c>
      <c r="G1510" s="2">
        <f t="shared" si="34"/>
        <v>118680.35009000001</v>
      </c>
      <c r="H1510" s="2">
        <f t="shared" si="35"/>
        <v>0.39000000013038516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544793.9</v>
      </c>
      <c r="D1511" s="1">
        <v>0</v>
      </c>
      <c r="E1511" s="1">
        <v>0</v>
      </c>
      <c r="F1511" s="1">
        <v>0</v>
      </c>
      <c r="G1511" s="2">
        <f t="shared" si="34"/>
        <v>17433.4048</v>
      </c>
      <c r="H1511" s="2">
        <f t="shared" si="35"/>
        <v>9.9999999976716936E-2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544793.9</v>
      </c>
      <c r="D1515" s="1">
        <v>0</v>
      </c>
      <c r="E1515" s="1">
        <v>0</v>
      </c>
      <c r="F1515" s="1">
        <v>0</v>
      </c>
      <c r="G1515" s="2">
        <f t="shared" si="34"/>
        <v>19612.580399999999</v>
      </c>
      <c r="H1515" s="2">
        <f t="shared" si="35"/>
        <v>9.9999999976716936E-2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3203977.8500000015</v>
      </c>
      <c r="D1517" s="1">
        <v>0</v>
      </c>
      <c r="E1517" s="1">
        <v>0</v>
      </c>
      <c r="F1517" s="1">
        <v>0</v>
      </c>
      <c r="G1517" s="2">
        <f t="shared" si="34"/>
        <v>121751.15830000005</v>
      </c>
      <c r="H1517" s="2">
        <f t="shared" si="35"/>
        <v>0.14999999850988388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438235.23</v>
      </c>
      <c r="D1518" s="1">
        <v>0</v>
      </c>
      <c r="E1518" s="1">
        <v>0</v>
      </c>
      <c r="F1518" s="1">
        <v>0</v>
      </c>
      <c r="G1518" s="2">
        <f t="shared" si="34"/>
        <v>17091.17397</v>
      </c>
      <c r="H1518" s="2">
        <f t="shared" si="35"/>
        <v>0.22999999998137355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411590.41</v>
      </c>
      <c r="D1524" s="1">
        <v>0</v>
      </c>
      <c r="E1524" s="1">
        <v>0</v>
      </c>
      <c r="F1524" s="1">
        <v>0</v>
      </c>
      <c r="G1524" s="2">
        <f t="shared" si="34"/>
        <v>18521.568449999999</v>
      </c>
      <c r="H1524" s="2">
        <f t="shared" si="35"/>
        <v>0.40999999997438863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173484.57</v>
      </c>
      <c r="D1530" s="1">
        <v>0</v>
      </c>
      <c r="E1530" s="1">
        <v>0</v>
      </c>
      <c r="F1530" s="1">
        <v>0</v>
      </c>
      <c r="G1530" s="2">
        <f t="shared" si="34"/>
        <v>8847.7130699999998</v>
      </c>
      <c r="H1530" s="2">
        <f t="shared" si="35"/>
        <v>0.42999999999301508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173484.57</v>
      </c>
      <c r="D1531" s="1">
        <v>0</v>
      </c>
      <c r="E1531" s="1">
        <v>0</v>
      </c>
      <c r="F1531" s="1">
        <v>0</v>
      </c>
      <c r="G1531" s="2">
        <f t="shared" si="34"/>
        <v>9021.1976400000003</v>
      </c>
      <c r="H1531" s="2">
        <f t="shared" si="35"/>
        <v>0.42999999999301508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24.24</v>
      </c>
      <c r="D1535" s="1">
        <v>0</v>
      </c>
      <c r="E1535" s="1">
        <v>0</v>
      </c>
      <c r="F1535" s="1">
        <v>0</v>
      </c>
      <c r="G1535" s="2">
        <f t="shared" si="34"/>
        <v>1.35744</v>
      </c>
      <c r="H1535" s="2">
        <f t="shared" si="35"/>
        <v>0.23999999999999844</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24.24</v>
      </c>
      <c r="D1539" s="1">
        <v>0</v>
      </c>
      <c r="E1539" s="1">
        <v>0</v>
      </c>
      <c r="F1539" s="1">
        <v>0</v>
      </c>
      <c r="G1539" s="2">
        <f t="shared" si="34"/>
        <v>1.4543999999999999</v>
      </c>
      <c r="H1539" s="2">
        <f t="shared" si="35"/>
        <v>0.23999999999999844</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6417</v>
      </c>
      <c r="D1540" s="1">
        <v>0</v>
      </c>
      <c r="E1540" s="1">
        <v>0</v>
      </c>
      <c r="F1540" s="1">
        <v>0</v>
      </c>
      <c r="G1540" s="2">
        <f t="shared" si="34"/>
        <v>391.43700000000001</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6417</v>
      </c>
      <c r="D1541" s="1">
        <v>0</v>
      </c>
      <c r="E1541" s="1">
        <v>0</v>
      </c>
      <c r="F1541" s="1">
        <v>0</v>
      </c>
      <c r="G1541" s="2">
        <f t="shared" si="34"/>
        <v>397.85399999999998</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124653.13</v>
      </c>
      <c r="D1550" s="1">
        <v>0</v>
      </c>
      <c r="E1550" s="1">
        <v>0</v>
      </c>
      <c r="F1550" s="1">
        <v>0</v>
      </c>
      <c r="G1550" s="2">
        <f t="shared" si="34"/>
        <v>8850.372229999999</v>
      </c>
      <c r="H1550" s="2">
        <f t="shared" si="35"/>
        <v>0.13000000000465661</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124653.13</v>
      </c>
      <c r="D1551" s="1">
        <v>0</v>
      </c>
      <c r="E1551" s="1">
        <v>0</v>
      </c>
      <c r="F1551" s="1">
        <v>0</v>
      </c>
      <c r="G1551" s="2">
        <f t="shared" si="34"/>
        <v>8975.0253599999996</v>
      </c>
      <c r="H1551" s="2">
        <f t="shared" si="35"/>
        <v>0.13000000000465661</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92809</v>
      </c>
      <c r="D1555" s="1">
        <v>0</v>
      </c>
      <c r="E1555" s="1">
        <v>0</v>
      </c>
      <c r="F1555" s="1">
        <v>0</v>
      </c>
      <c r="G1555" s="2">
        <f t="shared" si="34"/>
        <v>7053.4839999999995</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92809</v>
      </c>
      <c r="D1556" s="1">
        <v>0</v>
      </c>
      <c r="E1556" s="1">
        <v>0</v>
      </c>
      <c r="F1556" s="1">
        <v>0</v>
      </c>
      <c r="G1556" s="2">
        <f t="shared" si="34"/>
        <v>7146.2929999999997</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14202.47</v>
      </c>
      <c r="D1560" s="1">
        <v>0</v>
      </c>
      <c r="E1560" s="1">
        <v>0</v>
      </c>
      <c r="F1560" s="1">
        <v>0</v>
      </c>
      <c r="G1560" s="2">
        <f t="shared" si="34"/>
        <v>1150.4000699999999</v>
      </c>
      <c r="H1560" s="2">
        <f t="shared" si="35"/>
        <v>0.46999999999934516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14202.47</v>
      </c>
      <c r="D1561" s="1">
        <v>0</v>
      </c>
      <c r="E1561" s="1">
        <v>0</v>
      </c>
      <c r="F1561" s="1">
        <v>0</v>
      </c>
      <c r="G1561" s="2">
        <f t="shared" si="34"/>
        <v>1164.6025400000001</v>
      </c>
      <c r="H1561" s="2">
        <f t="shared" si="35"/>
        <v>0.46999999999934516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26644.82</v>
      </c>
      <c r="D1565" s="1">
        <v>0</v>
      </c>
      <c r="E1565" s="1">
        <v>0</v>
      </c>
      <c r="F1565" s="1">
        <v>0</v>
      </c>
      <c r="G1565" s="2">
        <f t="shared" si="34"/>
        <v>2291.4545199999998</v>
      </c>
      <c r="H1565" s="2">
        <f t="shared" si="35"/>
        <v>0.18000000000029104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19202.61</v>
      </c>
      <c r="D1566" s="1">
        <v>0</v>
      </c>
      <c r="E1566" s="1">
        <v>0</v>
      </c>
      <c r="F1566" s="1">
        <v>0</v>
      </c>
      <c r="G1566" s="2">
        <f t="shared" si="34"/>
        <v>1670.62707</v>
      </c>
      <c r="H1566" s="2">
        <f t="shared" si="35"/>
        <v>0.38999999999941792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7442.21</v>
      </c>
      <c r="D1569" s="1">
        <v>0</v>
      </c>
      <c r="E1569" s="1">
        <v>0</v>
      </c>
      <c r="F1569" s="1">
        <v>0</v>
      </c>
      <c r="G1569" s="2">
        <f t="shared" si="34"/>
        <v>669.7989</v>
      </c>
      <c r="H1569" s="2">
        <f t="shared" si="35"/>
        <v>0.21000000000003638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2765742.62</v>
      </c>
      <c r="D1576" s="1">
        <v>0</v>
      </c>
      <c r="E1576" s="1">
        <v>0</v>
      </c>
      <c r="F1576" s="1">
        <v>0</v>
      </c>
      <c r="G1576" s="2">
        <f t="shared" si="34"/>
        <v>268277.03414</v>
      </c>
      <c r="H1576" s="2">
        <f t="shared" si="35"/>
        <v>0.37999999988824129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277717.82</v>
      </c>
      <c r="D1577" s="1">
        <v>0</v>
      </c>
      <c r="E1577" s="1">
        <v>0</v>
      </c>
      <c r="F1577" s="1">
        <v>0</v>
      </c>
      <c r="G1577" s="2">
        <f t="shared" si="34"/>
        <v>27216.346360000003</v>
      </c>
      <c r="H1577" s="2">
        <f t="shared" si="35"/>
        <v>0.17999999999301508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1343356.28</v>
      </c>
      <c r="D1578" s="1">
        <v>0</v>
      </c>
      <c r="E1578" s="1">
        <v>0</v>
      </c>
      <c r="F1578" s="1">
        <v>0</v>
      </c>
      <c r="G1578" s="2">
        <f t="shared" si="34"/>
        <v>132992.27172000002</v>
      </c>
      <c r="H1578" s="2">
        <f t="shared" si="35"/>
        <v>0.28000000002793968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854232.42</v>
      </c>
      <c r="D1579" s="1">
        <v>0</v>
      </c>
      <c r="E1579" s="1">
        <v>0</v>
      </c>
      <c r="F1579" s="1">
        <v>0</v>
      </c>
      <c r="G1579" s="2">
        <f t="shared" si="34"/>
        <v>85423.242000000013</v>
      </c>
      <c r="H1579" s="2">
        <f t="shared" si="35"/>
        <v>0.42000000004190952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290436.09999999998</v>
      </c>
      <c r="D1580" s="13">
        <v>0</v>
      </c>
      <c r="E1580" s="13">
        <v>0</v>
      </c>
      <c r="F1580" s="13">
        <v>0</v>
      </c>
      <c r="G1580" s="14">
        <f t="shared" si="34"/>
        <v>29334.0461</v>
      </c>
      <c r="H1580" s="14">
        <f t="shared" si="35"/>
        <v>9.9999999976716936E-2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30363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25485119.410000004</v>
      </c>
      <c r="I16" s="170">
        <f>'PR-RAS'!E6</f>
        <v>31927606.299999997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20513620.68</v>
      </c>
      <c r="I17" s="170">
        <f>'PR-RAS'!E151</f>
        <v>22612759.799999997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291969.42000000132</v>
      </c>
      <c r="I18" s="170">
        <f>'PR-RAS'!E645</f>
        <v>3913025.959999999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79300935.76000002</v>
      </c>
      <c r="I20" s="173">
        <f>BILANCA!E7</f>
        <v>82185575.629999995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17976660.590000004</v>
      </c>
      <c r="I21" s="175">
        <f>BILANCA!E68</f>
        <v>22653087.550000001</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2308971.33</v>
      </c>
      <c r="I22" s="175">
        <f>BILANCA!E176</f>
        <v>3203977.85</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94968625.020000011</v>
      </c>
      <c r="I23" s="177">
        <f>BILANCA!E237</f>
        <v>101634685.33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3620128.4800000004</v>
      </c>
      <c r="I24" s="173">
        <f>'RAS-funkcijski'!E5</f>
        <v>4044312.48</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3647613.34</v>
      </c>
      <c r="I25" s="175">
        <f>'RAS-funkcijski'!E35</f>
        <v>2834502.44</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5455392.0800000001</v>
      </c>
      <c r="I26" s="175">
        <f>'RAS-funkcijski'!E88</f>
        <v>8477976.5700000003</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5209995.24</v>
      </c>
      <c r="I27" s="175">
        <f>'RAS-funkcijski'!E114</f>
        <v>6345710.7000000002</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23853340.879999999</v>
      </c>
      <c r="I28" s="179">
        <f>'RAS-funkcijski'!E141</f>
        <v>27760458.809999999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632969.07999999996</v>
      </c>
      <c r="I29" s="173">
        <f>'P-VRIO'!E5</f>
        <v>407418.13</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632969.07999999996</v>
      </c>
      <c r="I30" s="175">
        <f>'P-VRIO'!E22</f>
        <v>407418.13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2308971.4300000002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3203977.8500000015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438235.23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2765742.62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2" zoomScaleNormal="100" workbookViewId="0">
      <selection activeCell="E640" sqref="E64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25485119.410000004</v>
      </c>
      <c r="E6" s="51">
        <f>E7+E44+E50+E82+E106+E124+E133+E139</f>
        <v>31927606.299999997</v>
      </c>
      <c r="F6" s="52">
        <f t="shared" ref="F6:F131" si="0">IF(D6&lt;&gt;0,IF(E6/D6&gt;=100,"&gt;&gt;100",E6/D6*100),"-")</f>
        <v>125.27940633259129</v>
      </c>
    </row>
    <row r="7" spans="1:25" ht="12.75" customHeight="1" x14ac:dyDescent="0.2">
      <c r="A7" s="53">
        <v>61</v>
      </c>
      <c r="B7" s="294" t="s">
        <v>60</v>
      </c>
      <c r="C7" s="50" t="s">
        <v>61</v>
      </c>
      <c r="D7" s="51">
        <f t="shared" ref="D7:E7" si="1">D8+D17+D23+D29+D37+D40</f>
        <v>12674364.670000002</v>
      </c>
      <c r="E7" s="51">
        <f t="shared" si="1"/>
        <v>16870233.699999999</v>
      </c>
      <c r="F7" s="52">
        <f t="shared" si="0"/>
        <v>133.10516258011373</v>
      </c>
    </row>
    <row r="8" spans="1:25" ht="12.75" customHeight="1" x14ac:dyDescent="0.2">
      <c r="A8" s="53">
        <v>611</v>
      </c>
      <c r="B8" s="85" t="s">
        <v>62</v>
      </c>
      <c r="C8" s="50" t="s">
        <v>63</v>
      </c>
      <c r="D8" s="51">
        <f t="shared" ref="D8:E8" si="2">SUM(D9:D14)-D15-D16</f>
        <v>10360712.930000002</v>
      </c>
      <c r="E8" s="51">
        <f t="shared" si="2"/>
        <v>14562613.130000001</v>
      </c>
      <c r="F8" s="52">
        <f t="shared" si="0"/>
        <v>140.55609134611936</v>
      </c>
    </row>
    <row r="9" spans="1:25" ht="12.75" customHeight="1" x14ac:dyDescent="0.2">
      <c r="A9" s="53">
        <v>6111</v>
      </c>
      <c r="B9" s="85" t="s">
        <v>64</v>
      </c>
      <c r="C9" s="50" t="s">
        <v>65</v>
      </c>
      <c r="D9" s="242">
        <v>11905505.630000001</v>
      </c>
      <c r="E9" s="242">
        <v>13556304.93</v>
      </c>
      <c r="F9" s="52">
        <f t="shared" si="0"/>
        <v>113.86584787999465</v>
      </c>
    </row>
    <row r="10" spans="1:25" ht="12.75" customHeight="1" x14ac:dyDescent="0.2">
      <c r="A10" s="53">
        <v>6112</v>
      </c>
      <c r="B10" s="85" t="s">
        <v>66</v>
      </c>
      <c r="C10" s="50" t="s">
        <v>67</v>
      </c>
      <c r="D10" s="242">
        <v>0</v>
      </c>
      <c r="E10" s="242">
        <v>1269260.52</v>
      </c>
      <c r="F10" s="52" t="str">
        <f t="shared" si="0"/>
        <v>-</v>
      </c>
    </row>
    <row r="11" spans="1:25" ht="12.75" customHeight="1" x14ac:dyDescent="0.2">
      <c r="A11" s="53">
        <v>6113</v>
      </c>
      <c r="B11" s="85" t="s">
        <v>68</v>
      </c>
      <c r="C11" s="50" t="s">
        <v>69</v>
      </c>
      <c r="D11" s="242">
        <v>0</v>
      </c>
      <c r="E11" s="242">
        <v>611976.21</v>
      </c>
      <c r="F11" s="52" t="str">
        <f t="shared" si="0"/>
        <v>-</v>
      </c>
    </row>
    <row r="12" spans="1:25" ht="12.75" customHeight="1" x14ac:dyDescent="0.2">
      <c r="A12" s="53">
        <v>6114</v>
      </c>
      <c r="B12" s="85" t="s">
        <v>70</v>
      </c>
      <c r="C12" s="50" t="s">
        <v>71</v>
      </c>
      <c r="D12" s="242">
        <v>0</v>
      </c>
      <c r="E12" s="242">
        <v>928392.07</v>
      </c>
      <c r="F12" s="52" t="str">
        <f t="shared" si="0"/>
        <v>-</v>
      </c>
    </row>
    <row r="13" spans="1:25" ht="12.75" customHeight="1" x14ac:dyDescent="0.2">
      <c r="A13" s="53">
        <v>6115</v>
      </c>
      <c r="B13" s="85" t="s">
        <v>72</v>
      </c>
      <c r="C13" s="50" t="s">
        <v>73</v>
      </c>
      <c r="D13" s="242">
        <v>0</v>
      </c>
      <c r="E13" s="242">
        <v>553734.09</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1544792.7</v>
      </c>
      <c r="E15" s="242">
        <v>2357054.69</v>
      </c>
      <c r="F15" s="52">
        <f t="shared" si="0"/>
        <v>152.58064658125329</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2083961</v>
      </c>
      <c r="E23" s="51">
        <f t="shared" si="4"/>
        <v>2040255.37</v>
      </c>
      <c r="F23" s="52">
        <f t="shared" si="0"/>
        <v>97.902761615980339</v>
      </c>
    </row>
    <row r="24" spans="1:6" ht="12.75" customHeight="1" x14ac:dyDescent="0.2">
      <c r="A24" s="53">
        <v>6131</v>
      </c>
      <c r="B24" s="85" t="s">
        <v>94</v>
      </c>
      <c r="C24" s="50" t="s">
        <v>95</v>
      </c>
      <c r="D24" s="242">
        <v>2885.52</v>
      </c>
      <c r="E24" s="242">
        <v>4547.3599999999997</v>
      </c>
      <c r="F24" s="52">
        <f t="shared" si="0"/>
        <v>157.5923923590895</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2081075.48</v>
      </c>
      <c r="E27" s="242">
        <v>2035708.01</v>
      </c>
      <c r="F27" s="52">
        <f t="shared" si="0"/>
        <v>97.819998820994243</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229690.74</v>
      </c>
      <c r="E29" s="51">
        <f t="shared" si="5"/>
        <v>267365.2</v>
      </c>
      <c r="F29" s="52">
        <f t="shared" si="0"/>
        <v>116.40225461418254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228453.81</v>
      </c>
      <c r="E31" s="242">
        <v>267365.2</v>
      </c>
      <c r="F31" s="52">
        <f t="shared" si="0"/>
        <v>117.03249772897199</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1236.93</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3972167.1599999997</v>
      </c>
      <c r="E50" s="51">
        <f>E51+E54+E59+E62+E65+E68+E71+E74+E77</f>
        <v>5120020.09</v>
      </c>
      <c r="F50" s="52">
        <f t="shared" si="0"/>
        <v>128.89739740962966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336241.04</v>
      </c>
      <c r="E54" s="51">
        <f t="shared" si="11"/>
        <v>164418.66</v>
      </c>
      <c r="F54" s="52">
        <f t="shared" si="0"/>
        <v>48.899045755985057</v>
      </c>
    </row>
    <row r="55" spans="1:6" ht="12.75" customHeight="1" x14ac:dyDescent="0.2">
      <c r="A55" s="53">
        <v>6321</v>
      </c>
      <c r="B55" s="86" t="s">
        <v>156</v>
      </c>
      <c r="C55" s="50" t="s">
        <v>157</v>
      </c>
      <c r="D55" s="242">
        <v>336241.04</v>
      </c>
      <c r="E55" s="242">
        <v>164418.66</v>
      </c>
      <c r="F55" s="52">
        <f t="shared" si="0"/>
        <v>48.899045755985057</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2663785.7799999998</v>
      </c>
      <c r="E59" s="51">
        <f t="shared" si="12"/>
        <v>4071942.69</v>
      </c>
      <c r="F59" s="52">
        <f t="shared" si="0"/>
        <v>152.86299373517943</v>
      </c>
    </row>
    <row r="60" spans="1:6" ht="24" x14ac:dyDescent="0.2">
      <c r="A60" s="53">
        <v>6331</v>
      </c>
      <c r="B60" s="86" t="s">
        <v>166</v>
      </c>
      <c r="C60" s="50" t="s">
        <v>167</v>
      </c>
      <c r="D60" s="242">
        <v>2607378.59</v>
      </c>
      <c r="E60" s="242">
        <v>4025622.43</v>
      </c>
      <c r="F60" s="52">
        <f t="shared" si="0"/>
        <v>154.39347570925634</v>
      </c>
    </row>
    <row r="61" spans="1:6" ht="24" x14ac:dyDescent="0.2">
      <c r="A61" s="53">
        <v>6332</v>
      </c>
      <c r="B61" s="86" t="s">
        <v>168</v>
      </c>
      <c r="C61" s="50" t="s">
        <v>169</v>
      </c>
      <c r="D61" s="242">
        <v>56407.19</v>
      </c>
      <c r="E61" s="242">
        <v>46320.26</v>
      </c>
      <c r="F61" s="52">
        <f t="shared" si="0"/>
        <v>82.117652022729729</v>
      </c>
    </row>
    <row r="62" spans="1:6" ht="12.75" customHeight="1" x14ac:dyDescent="0.2">
      <c r="A62" s="53">
        <v>634</v>
      </c>
      <c r="B62" s="85" t="s">
        <v>170</v>
      </c>
      <c r="C62" s="50" t="s">
        <v>171</v>
      </c>
      <c r="D62" s="51">
        <f t="shared" ref="D62:E62" si="13">SUM(D63:D64)</f>
        <v>452199.89</v>
      </c>
      <c r="E62" s="51">
        <f t="shared" si="13"/>
        <v>351507.33999999997</v>
      </c>
      <c r="F62" s="52">
        <f t="shared" si="0"/>
        <v>77.732734521452443</v>
      </c>
    </row>
    <row r="63" spans="1:6" ht="12.75" customHeight="1" x14ac:dyDescent="0.2">
      <c r="A63" s="53">
        <v>6341</v>
      </c>
      <c r="B63" s="85" t="s">
        <v>172</v>
      </c>
      <c r="C63" s="50" t="s">
        <v>173</v>
      </c>
      <c r="D63" s="242">
        <v>335751.96</v>
      </c>
      <c r="E63" s="242">
        <v>326237.15999999997</v>
      </c>
      <c r="F63" s="52">
        <f t="shared" si="0"/>
        <v>97.166122276694963</v>
      </c>
    </row>
    <row r="64" spans="1:6" ht="12.75" customHeight="1" x14ac:dyDescent="0.2">
      <c r="A64" s="53">
        <v>6342</v>
      </c>
      <c r="B64" s="85" t="s">
        <v>174</v>
      </c>
      <c r="C64" s="50" t="s">
        <v>175</v>
      </c>
      <c r="D64" s="242">
        <v>116447.93</v>
      </c>
      <c r="E64" s="242">
        <v>25270.18</v>
      </c>
      <c r="F64" s="52">
        <f t="shared" si="0"/>
        <v>21.700840882272448</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63069.88</v>
      </c>
      <c r="E68" s="51">
        <f t="shared" si="15"/>
        <v>93354.290000000008</v>
      </c>
      <c r="F68" s="52">
        <f t="shared" si="0"/>
        <v>148.01723104594461</v>
      </c>
    </row>
    <row r="69" spans="1:6" ht="12.75" customHeight="1" x14ac:dyDescent="0.2">
      <c r="A69" s="53" t="s">
        <v>184</v>
      </c>
      <c r="B69" s="85" t="s">
        <v>185</v>
      </c>
      <c r="C69" s="50" t="s">
        <v>184</v>
      </c>
      <c r="D69" s="242">
        <v>41966.95</v>
      </c>
      <c r="E69" s="242">
        <v>51441.65</v>
      </c>
      <c r="F69" s="52">
        <f t="shared" si="0"/>
        <v>122.57657513829336</v>
      </c>
    </row>
    <row r="70" spans="1:6" ht="24" x14ac:dyDescent="0.2">
      <c r="A70" s="53" t="s">
        <v>186</v>
      </c>
      <c r="B70" s="85" t="s">
        <v>187</v>
      </c>
      <c r="C70" s="50" t="s">
        <v>186</v>
      </c>
      <c r="D70" s="242">
        <v>21102.93</v>
      </c>
      <c r="E70" s="242">
        <v>41912.639999999999</v>
      </c>
      <c r="F70" s="52">
        <f t="shared" si="0"/>
        <v>198.61052469965071</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456870.57</v>
      </c>
      <c r="E74" s="51">
        <f t="shared" si="17"/>
        <v>438797.11</v>
      </c>
      <c r="F74" s="52">
        <f t="shared" si="0"/>
        <v>96.04407436443104</v>
      </c>
    </row>
    <row r="75" spans="1:6" ht="12.75" customHeight="1" x14ac:dyDescent="0.2">
      <c r="A75" s="53" t="s">
        <v>196</v>
      </c>
      <c r="B75" s="85" t="s">
        <v>197</v>
      </c>
      <c r="C75" s="50" t="s">
        <v>196</v>
      </c>
      <c r="D75" s="242">
        <v>286749.32</v>
      </c>
      <c r="E75" s="242">
        <v>208848.51</v>
      </c>
      <c r="F75" s="52">
        <f t="shared" si="0"/>
        <v>72.833131740294974</v>
      </c>
    </row>
    <row r="76" spans="1:6" ht="12.75" customHeight="1" x14ac:dyDescent="0.2">
      <c r="A76" s="53" t="s">
        <v>198</v>
      </c>
      <c r="B76" s="85" t="s">
        <v>199</v>
      </c>
      <c r="C76" s="50" t="s">
        <v>198</v>
      </c>
      <c r="D76" s="242">
        <v>170121.25</v>
      </c>
      <c r="E76" s="242">
        <v>229948.6</v>
      </c>
      <c r="F76" s="52">
        <f t="shared" si="0"/>
        <v>135.16747613834249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948619.05</v>
      </c>
      <c r="E82" s="51">
        <f t="shared" si="19"/>
        <v>2556198.1799999997</v>
      </c>
      <c r="F82" s="52">
        <f t="shared" si="0"/>
        <v>269.46519574954766</v>
      </c>
    </row>
    <row r="83" spans="1:6" ht="12.75" customHeight="1" x14ac:dyDescent="0.2">
      <c r="A83" s="53">
        <v>641</v>
      </c>
      <c r="B83" s="85" t="s">
        <v>212</v>
      </c>
      <c r="C83" s="50" t="s">
        <v>213</v>
      </c>
      <c r="D83" s="51">
        <f t="shared" ref="D83:E83" si="20">SUM(D84:D90)</f>
        <v>7053.78</v>
      </c>
      <c r="E83" s="51">
        <f t="shared" si="20"/>
        <v>1615521.94</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61.07</v>
      </c>
      <c r="E85" s="242">
        <v>269.2</v>
      </c>
      <c r="F85" s="52">
        <f t="shared" si="0"/>
        <v>440.80563288030123</v>
      </c>
    </row>
    <row r="86" spans="1:6" ht="12.75" customHeight="1" x14ac:dyDescent="0.2">
      <c r="A86" s="53">
        <v>6414</v>
      </c>
      <c r="B86" s="85" t="s">
        <v>218</v>
      </c>
      <c r="C86" s="50" t="s">
        <v>219</v>
      </c>
      <c r="D86" s="242">
        <v>6992.71</v>
      </c>
      <c r="E86" s="242">
        <v>15255.81</v>
      </c>
      <c r="F86" s="52">
        <f t="shared" si="0"/>
        <v>218.16734856729366</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1599996.93</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941565.27</v>
      </c>
      <c r="E91" s="51">
        <f t="shared" si="21"/>
        <v>940676.24</v>
      </c>
      <c r="F91" s="52">
        <f t="shared" si="0"/>
        <v>99.905579567521642</v>
      </c>
    </row>
    <row r="92" spans="1:6" ht="12.75" customHeight="1" x14ac:dyDescent="0.2">
      <c r="A92" s="53">
        <v>6421</v>
      </c>
      <c r="B92" s="85" t="s">
        <v>230</v>
      </c>
      <c r="C92" s="50" t="s">
        <v>231</v>
      </c>
      <c r="D92" s="242">
        <v>207898.55</v>
      </c>
      <c r="E92" s="242">
        <v>269488.90000000002</v>
      </c>
      <c r="F92" s="52">
        <f t="shared" si="0"/>
        <v>129.62519459611431</v>
      </c>
    </row>
    <row r="93" spans="1:6" ht="12.75" customHeight="1" x14ac:dyDescent="0.2">
      <c r="A93" s="53">
        <v>6422</v>
      </c>
      <c r="B93" s="85" t="s">
        <v>232</v>
      </c>
      <c r="C93" s="50" t="s">
        <v>233</v>
      </c>
      <c r="D93" s="242">
        <v>626649.76</v>
      </c>
      <c r="E93" s="242">
        <v>576799</v>
      </c>
      <c r="F93" s="52">
        <f t="shared" si="0"/>
        <v>92.044876870295127</v>
      </c>
    </row>
    <row r="94" spans="1:6" ht="12.75" customHeight="1" x14ac:dyDescent="0.2">
      <c r="A94" s="53">
        <v>6423</v>
      </c>
      <c r="B94" s="85" t="s">
        <v>234</v>
      </c>
      <c r="C94" s="50" t="s">
        <v>235</v>
      </c>
      <c r="D94" s="242">
        <v>48143.32</v>
      </c>
      <c r="E94" s="242">
        <v>48340.03</v>
      </c>
      <c r="F94" s="52">
        <f t="shared" si="0"/>
        <v>100.40859251086131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58873.64</v>
      </c>
      <c r="E97" s="242">
        <v>46048.31</v>
      </c>
      <c r="F97" s="52">
        <f t="shared" si="0"/>
        <v>78.215496782600837</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6975457.3399999999</v>
      </c>
      <c r="E106" s="51">
        <f t="shared" si="23"/>
        <v>6990143.7699999996</v>
      </c>
      <c r="F106" s="52">
        <f t="shared" si="0"/>
        <v>100.21054433113341</v>
      </c>
    </row>
    <row r="107" spans="1:6" ht="12.75" customHeight="1" x14ac:dyDescent="0.2">
      <c r="A107" s="53">
        <v>651</v>
      </c>
      <c r="B107" s="85" t="s">
        <v>260</v>
      </c>
      <c r="C107" s="50" t="s">
        <v>261</v>
      </c>
      <c r="D107" s="51">
        <f t="shared" ref="D107:E107" si="24">SUM(D108:D111)</f>
        <v>227207.11</v>
      </c>
      <c r="E107" s="51">
        <f t="shared" si="24"/>
        <v>249036.12</v>
      </c>
      <c r="F107" s="52">
        <f t="shared" si="0"/>
        <v>109.60753825001339</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85317.81</v>
      </c>
      <c r="E109" s="242">
        <v>95160.54</v>
      </c>
      <c r="F109" s="52">
        <f t="shared" si="0"/>
        <v>111.5365478790419</v>
      </c>
    </row>
    <row r="110" spans="1:6" ht="12.75" customHeight="1" x14ac:dyDescent="0.2">
      <c r="A110" s="53">
        <v>6513</v>
      </c>
      <c r="B110" s="85" t="s">
        <v>266</v>
      </c>
      <c r="C110" s="50" t="s">
        <v>267</v>
      </c>
      <c r="D110" s="242">
        <v>7701.33</v>
      </c>
      <c r="E110" s="242">
        <v>6000.58</v>
      </c>
      <c r="F110" s="52">
        <f t="shared" si="0"/>
        <v>77.916152145148956</v>
      </c>
    </row>
    <row r="111" spans="1:6" ht="12.75" customHeight="1" x14ac:dyDescent="0.2">
      <c r="A111" s="53">
        <v>6514</v>
      </c>
      <c r="B111" s="85" t="s">
        <v>268</v>
      </c>
      <c r="C111" s="50" t="s">
        <v>269</v>
      </c>
      <c r="D111" s="242">
        <v>134187.97</v>
      </c>
      <c r="E111" s="242">
        <v>147875</v>
      </c>
      <c r="F111" s="52">
        <f t="shared" si="0"/>
        <v>110.19989347778345</v>
      </c>
    </row>
    <row r="112" spans="1:6" ht="12.75" customHeight="1" x14ac:dyDescent="0.2">
      <c r="A112" s="53">
        <v>652</v>
      </c>
      <c r="B112" s="85" t="s">
        <v>270</v>
      </c>
      <c r="C112" s="50" t="s">
        <v>271</v>
      </c>
      <c r="D112" s="51">
        <f t="shared" ref="D112:E112" si="25">SUM(D113:D119)</f>
        <v>1016509.81</v>
      </c>
      <c r="E112" s="51">
        <f t="shared" si="25"/>
        <v>924513.87</v>
      </c>
      <c r="F112" s="52">
        <f t="shared" si="0"/>
        <v>90.949822707564422</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16919.88</v>
      </c>
      <c r="E114" s="242">
        <v>10864.97</v>
      </c>
      <c r="F114" s="52">
        <f t="shared" si="0"/>
        <v>64.214226105622501</v>
      </c>
    </row>
    <row r="115" spans="1:6" ht="12.75" customHeight="1" x14ac:dyDescent="0.2">
      <c r="A115" s="53">
        <v>6524</v>
      </c>
      <c r="B115" s="85" t="s">
        <v>276</v>
      </c>
      <c r="C115" s="50" t="s">
        <v>277</v>
      </c>
      <c r="D115" s="242">
        <v>0</v>
      </c>
      <c r="E115" s="242">
        <v>8.36</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999589.93</v>
      </c>
      <c r="E117" s="242">
        <v>913640.54</v>
      </c>
      <c r="F117" s="52">
        <f t="shared" si="0"/>
        <v>91.401535027468711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5731740.4199999999</v>
      </c>
      <c r="E120" s="51">
        <f t="shared" si="26"/>
        <v>5816593.7799999993</v>
      </c>
      <c r="F120" s="52">
        <f t="shared" si="0"/>
        <v>101.48041177342779</v>
      </c>
    </row>
    <row r="121" spans="1:6" ht="12.75" customHeight="1" x14ac:dyDescent="0.2">
      <c r="A121" s="53">
        <v>6531</v>
      </c>
      <c r="B121" s="85" t="s">
        <v>288</v>
      </c>
      <c r="C121" s="50" t="s">
        <v>289</v>
      </c>
      <c r="D121" s="242">
        <v>2087730.52</v>
      </c>
      <c r="E121" s="242">
        <v>2161935.0499999998</v>
      </c>
      <c r="F121" s="52">
        <f t="shared" si="0"/>
        <v>103.55431552535812</v>
      </c>
    </row>
    <row r="122" spans="1:6" ht="12.75" customHeight="1" x14ac:dyDescent="0.2">
      <c r="A122" s="53">
        <v>6532</v>
      </c>
      <c r="B122" s="85" t="s">
        <v>290</v>
      </c>
      <c r="C122" s="50" t="s">
        <v>291</v>
      </c>
      <c r="D122" s="242">
        <v>3644009.9</v>
      </c>
      <c r="E122" s="242">
        <v>3654658.73</v>
      </c>
      <c r="F122" s="52">
        <f t="shared" si="0"/>
        <v>100.2922283498736</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803807.25</v>
      </c>
      <c r="E124" s="51">
        <f t="shared" si="27"/>
        <v>259269.86</v>
      </c>
      <c r="F124" s="52">
        <f t="shared" si="0"/>
        <v>32.255227854687796</v>
      </c>
    </row>
    <row r="125" spans="1:6" ht="12.75" customHeight="1" x14ac:dyDescent="0.2">
      <c r="A125" s="53">
        <v>661</v>
      </c>
      <c r="B125" s="86" t="s">
        <v>296</v>
      </c>
      <c r="C125" s="50" t="s">
        <v>297</v>
      </c>
      <c r="D125" s="51">
        <f t="shared" ref="D125:E125" si="28">SUM(D126:D127)</f>
        <v>180550.24</v>
      </c>
      <c r="E125" s="51">
        <f t="shared" si="28"/>
        <v>256860.9</v>
      </c>
      <c r="F125" s="52">
        <f t="shared" si="0"/>
        <v>142.26560983801517</v>
      </c>
    </row>
    <row r="126" spans="1:6" ht="12.75" customHeight="1" x14ac:dyDescent="0.2">
      <c r="A126" s="53">
        <v>6614</v>
      </c>
      <c r="B126" s="86" t="s">
        <v>298</v>
      </c>
      <c r="C126" s="50" t="s">
        <v>299</v>
      </c>
      <c r="D126" s="242">
        <v>1604.36</v>
      </c>
      <c r="E126" s="242">
        <v>2047.88</v>
      </c>
      <c r="F126" s="52">
        <f t="shared" si="0"/>
        <v>127.6446682789399</v>
      </c>
    </row>
    <row r="127" spans="1:6" ht="12.75" customHeight="1" x14ac:dyDescent="0.2">
      <c r="A127" s="53">
        <v>6615</v>
      </c>
      <c r="B127" s="86" t="s">
        <v>300</v>
      </c>
      <c r="C127" s="50" t="s">
        <v>301</v>
      </c>
      <c r="D127" s="242">
        <v>178945.88</v>
      </c>
      <c r="E127" s="242">
        <v>254813.02</v>
      </c>
      <c r="F127" s="52">
        <f t="shared" si="0"/>
        <v>142.39669558192679</v>
      </c>
    </row>
    <row r="128" spans="1:6" ht="24" x14ac:dyDescent="0.2">
      <c r="A128" s="53">
        <v>663</v>
      </c>
      <c r="B128" s="231" t="s">
        <v>302</v>
      </c>
      <c r="C128" s="50" t="s">
        <v>303</v>
      </c>
      <c r="D128" s="51">
        <f t="shared" ref="D128:E128" si="29">SUM(D129:D132)</f>
        <v>623257.01</v>
      </c>
      <c r="E128" s="51">
        <f t="shared" si="29"/>
        <v>2408.96</v>
      </c>
      <c r="F128" s="52">
        <f t="shared" si="0"/>
        <v>0.38651149707886961</v>
      </c>
    </row>
    <row r="129" spans="1:6" ht="12.75" customHeight="1" x14ac:dyDescent="0.2">
      <c r="A129" s="53">
        <v>6631</v>
      </c>
      <c r="B129" s="86" t="s">
        <v>304</v>
      </c>
      <c r="C129" s="50" t="s">
        <v>305</v>
      </c>
      <c r="D129" s="242">
        <v>2654.46</v>
      </c>
      <c r="E129" s="242">
        <v>0</v>
      </c>
      <c r="F129" s="52">
        <f t="shared" si="0"/>
        <v>0</v>
      </c>
    </row>
    <row r="130" spans="1:6" ht="12.75" customHeight="1" x14ac:dyDescent="0.2">
      <c r="A130" s="53">
        <v>6632</v>
      </c>
      <c r="B130" s="232" t="s">
        <v>306</v>
      </c>
      <c r="C130" s="50" t="s">
        <v>307</v>
      </c>
      <c r="D130" s="242">
        <v>620602.55000000005</v>
      </c>
      <c r="E130" s="242">
        <v>2408.96</v>
      </c>
      <c r="F130" s="52">
        <f t="shared" si="0"/>
        <v>0.38816469574609386</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110703.94</v>
      </c>
      <c r="E139" s="51">
        <f t="shared" si="33"/>
        <v>131740.70000000001</v>
      </c>
      <c r="F139" s="52">
        <f t="shared" si="31"/>
        <v>119.00272022838574</v>
      </c>
    </row>
    <row r="140" spans="1:6" ht="12.75" customHeight="1" x14ac:dyDescent="0.2">
      <c r="A140" s="53">
        <v>681</v>
      </c>
      <c r="B140" s="85" t="s">
        <v>326</v>
      </c>
      <c r="C140" s="50" t="s">
        <v>327</v>
      </c>
      <c r="D140" s="51">
        <f t="shared" ref="D140:E140" si="34">SUM(D141:D149)</f>
        <v>110703.94</v>
      </c>
      <c r="E140" s="51">
        <f t="shared" si="34"/>
        <v>131740.70000000001</v>
      </c>
      <c r="F140" s="52">
        <f t="shared" si="31"/>
        <v>119.00272022838574</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110703.94</v>
      </c>
      <c r="E149" s="242">
        <v>131740.70000000001</v>
      </c>
      <c r="F149" s="52">
        <f t="shared" si="31"/>
        <v>119.00272022838574</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20513620.68</v>
      </c>
      <c r="E151" s="51">
        <f t="shared" si="35"/>
        <v>22612759.799999997</v>
      </c>
      <c r="F151" s="52">
        <f t="shared" si="31"/>
        <v>110.23290404334413</v>
      </c>
    </row>
    <row r="152" spans="1:6" ht="12.75" customHeight="1" x14ac:dyDescent="0.2">
      <c r="A152" s="53">
        <v>31</v>
      </c>
      <c r="B152" s="85" t="s">
        <v>349</v>
      </c>
      <c r="C152" s="50" t="s">
        <v>350</v>
      </c>
      <c r="D152" s="51">
        <f t="shared" ref="D152:E152" si="36">D153+D158+D159</f>
        <v>6426802.6600000001</v>
      </c>
      <c r="E152" s="51">
        <f t="shared" si="36"/>
        <v>7229979.4800000004</v>
      </c>
      <c r="F152" s="52">
        <f t="shared" si="31"/>
        <v>112.4973001738317</v>
      </c>
    </row>
    <row r="153" spans="1:6" ht="12.75" customHeight="1" x14ac:dyDescent="0.2">
      <c r="A153" s="53">
        <v>311</v>
      </c>
      <c r="B153" s="85" t="s">
        <v>351</v>
      </c>
      <c r="C153" s="50" t="s">
        <v>352</v>
      </c>
      <c r="D153" s="51">
        <f t="shared" ref="D153:E153" si="37">SUM(D154:D157)</f>
        <v>5164517.84</v>
      </c>
      <c r="E153" s="51">
        <f t="shared" si="37"/>
        <v>5669516.3600000003</v>
      </c>
      <c r="F153" s="52">
        <f t="shared" si="31"/>
        <v>109.77823168871078</v>
      </c>
    </row>
    <row r="154" spans="1:6" ht="12.75" customHeight="1" x14ac:dyDescent="0.2">
      <c r="A154" s="53">
        <v>3111</v>
      </c>
      <c r="B154" s="85" t="s">
        <v>353</v>
      </c>
      <c r="C154" s="50" t="s">
        <v>354</v>
      </c>
      <c r="D154" s="242">
        <v>5164517.84</v>
      </c>
      <c r="E154" s="242">
        <v>5669516.3600000003</v>
      </c>
      <c r="F154" s="52">
        <f t="shared" si="31"/>
        <v>109.77823168871078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408304.25</v>
      </c>
      <c r="E158" s="242">
        <v>627630.78</v>
      </c>
      <c r="F158" s="52">
        <f t="shared" si="31"/>
        <v>153.71644551826242</v>
      </c>
    </row>
    <row r="159" spans="1:6" ht="12.75" customHeight="1" x14ac:dyDescent="0.2">
      <c r="A159" s="53">
        <v>313</v>
      </c>
      <c r="B159" s="85" t="s">
        <v>363</v>
      </c>
      <c r="C159" s="50" t="s">
        <v>364</v>
      </c>
      <c r="D159" s="51">
        <f t="shared" ref="D159:E159" si="38">SUM(D160:D162)</f>
        <v>853980.57</v>
      </c>
      <c r="E159" s="51">
        <f t="shared" si="38"/>
        <v>932832.34</v>
      </c>
      <c r="F159" s="52">
        <f t="shared" si="31"/>
        <v>109.23343841417845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853980.57</v>
      </c>
      <c r="E161" s="242">
        <v>932832.34</v>
      </c>
      <c r="F161" s="52">
        <f t="shared" si="31"/>
        <v>109.23343841417845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7021860.3099999987</v>
      </c>
      <c r="E163" s="51">
        <f t="shared" si="39"/>
        <v>7281938.8799999999</v>
      </c>
      <c r="F163" s="52">
        <f t="shared" si="31"/>
        <v>103.70384141122284</v>
      </c>
    </row>
    <row r="164" spans="1:6" ht="12.75" customHeight="1" x14ac:dyDescent="0.2">
      <c r="A164" s="53">
        <v>321</v>
      </c>
      <c r="B164" s="85" t="s">
        <v>372</v>
      </c>
      <c r="C164" s="50" t="s">
        <v>373</v>
      </c>
      <c r="D164" s="51">
        <f t="shared" ref="D164:E164" si="40">SUM(D165:D168)</f>
        <v>219721.24</v>
      </c>
      <c r="E164" s="51">
        <f t="shared" si="40"/>
        <v>231859.57</v>
      </c>
      <c r="F164" s="52">
        <f t="shared" si="31"/>
        <v>105.52442267301969</v>
      </c>
    </row>
    <row r="165" spans="1:6" ht="12.75" customHeight="1" x14ac:dyDescent="0.2">
      <c r="A165" s="53">
        <v>3211</v>
      </c>
      <c r="B165" s="85" t="s">
        <v>374</v>
      </c>
      <c r="C165" s="50" t="s">
        <v>375</v>
      </c>
      <c r="D165" s="242">
        <v>29040.86</v>
      </c>
      <c r="E165" s="242">
        <v>25999.81</v>
      </c>
      <c r="F165" s="52">
        <f t="shared" si="31"/>
        <v>89.528374848403246</v>
      </c>
    </row>
    <row r="166" spans="1:6" ht="12.75" customHeight="1" x14ac:dyDescent="0.2">
      <c r="A166" s="53">
        <v>3212</v>
      </c>
      <c r="B166" s="85" t="s">
        <v>376</v>
      </c>
      <c r="C166" s="50" t="s">
        <v>377</v>
      </c>
      <c r="D166" s="242">
        <v>179165.76</v>
      </c>
      <c r="E166" s="242">
        <v>194179.64</v>
      </c>
      <c r="F166" s="52">
        <f t="shared" si="31"/>
        <v>108.3798824061026</v>
      </c>
    </row>
    <row r="167" spans="1:6" ht="12.75" customHeight="1" x14ac:dyDescent="0.2">
      <c r="A167" s="53">
        <v>3213</v>
      </c>
      <c r="B167" s="85" t="s">
        <v>378</v>
      </c>
      <c r="C167" s="50" t="s">
        <v>379</v>
      </c>
      <c r="D167" s="242">
        <v>10092.629999999999</v>
      </c>
      <c r="E167" s="242">
        <v>8297.7900000000009</v>
      </c>
      <c r="F167" s="52">
        <f t="shared" si="31"/>
        <v>82.216330133969066</v>
      </c>
    </row>
    <row r="168" spans="1:6" ht="12.75" customHeight="1" x14ac:dyDescent="0.2">
      <c r="A168" s="53">
        <v>3214</v>
      </c>
      <c r="B168" s="85" t="s">
        <v>380</v>
      </c>
      <c r="C168" s="50" t="s">
        <v>381</v>
      </c>
      <c r="D168" s="242">
        <v>1421.99</v>
      </c>
      <c r="E168" s="242">
        <v>3382.33</v>
      </c>
      <c r="F168" s="52">
        <f t="shared" si="31"/>
        <v>237.85891602613242</v>
      </c>
    </row>
    <row r="169" spans="1:6" ht="12.75" customHeight="1" x14ac:dyDescent="0.2">
      <c r="A169" s="53">
        <v>322</v>
      </c>
      <c r="B169" s="85" t="s">
        <v>382</v>
      </c>
      <c r="C169" s="50" t="s">
        <v>383</v>
      </c>
      <c r="D169" s="51">
        <f t="shared" ref="D169:E169" si="41">SUM(D170:D176)</f>
        <v>1351840.99</v>
      </c>
      <c r="E169" s="51">
        <f t="shared" si="41"/>
        <v>1434539.05</v>
      </c>
      <c r="F169" s="52">
        <f t="shared" si="31"/>
        <v>106.11743989209856</v>
      </c>
    </row>
    <row r="170" spans="1:6" ht="12.75" customHeight="1" x14ac:dyDescent="0.2">
      <c r="A170" s="53">
        <v>3221</v>
      </c>
      <c r="B170" s="85" t="s">
        <v>384</v>
      </c>
      <c r="C170" s="50" t="s">
        <v>385</v>
      </c>
      <c r="D170" s="242">
        <v>124775.41</v>
      </c>
      <c r="E170" s="242">
        <v>171779.1</v>
      </c>
      <c r="F170" s="52">
        <f t="shared" si="31"/>
        <v>137.67063558436715</v>
      </c>
    </row>
    <row r="171" spans="1:6" ht="12.75" customHeight="1" x14ac:dyDescent="0.2">
      <c r="A171" s="53">
        <v>3222</v>
      </c>
      <c r="B171" s="85" t="s">
        <v>386</v>
      </c>
      <c r="C171" s="50" t="s">
        <v>387</v>
      </c>
      <c r="D171" s="242">
        <v>155460.5</v>
      </c>
      <c r="E171" s="242">
        <v>203940.64</v>
      </c>
      <c r="F171" s="52">
        <f t="shared" si="31"/>
        <v>131.1848604629472</v>
      </c>
    </row>
    <row r="172" spans="1:6" ht="12.75" customHeight="1" x14ac:dyDescent="0.2">
      <c r="A172" s="53">
        <v>3223</v>
      </c>
      <c r="B172" s="85" t="s">
        <v>388</v>
      </c>
      <c r="C172" s="50" t="s">
        <v>389</v>
      </c>
      <c r="D172" s="242">
        <v>753492.05</v>
      </c>
      <c r="E172" s="242">
        <v>583626.97</v>
      </c>
      <c r="F172" s="52">
        <f t="shared" si="31"/>
        <v>77.45628769407719</v>
      </c>
    </row>
    <row r="173" spans="1:6" ht="12.75" customHeight="1" x14ac:dyDescent="0.2">
      <c r="A173" s="53">
        <v>3224</v>
      </c>
      <c r="B173" s="85" t="s">
        <v>390</v>
      </c>
      <c r="C173" s="50" t="s">
        <v>391</v>
      </c>
      <c r="D173" s="242">
        <v>228770.57</v>
      </c>
      <c r="E173" s="242">
        <v>344654.78</v>
      </c>
      <c r="F173" s="52">
        <f t="shared" si="31"/>
        <v>150.65520884089244</v>
      </c>
    </row>
    <row r="174" spans="1:6" ht="12.75" customHeight="1" x14ac:dyDescent="0.2">
      <c r="A174" s="53">
        <v>3225</v>
      </c>
      <c r="B174" s="85" t="s">
        <v>392</v>
      </c>
      <c r="C174" s="50" t="s">
        <v>393</v>
      </c>
      <c r="D174" s="242">
        <v>64833.15</v>
      </c>
      <c r="E174" s="242">
        <v>78584.05</v>
      </c>
      <c r="F174" s="52">
        <f t="shared" si="31"/>
        <v>121.20967437182983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24509.31</v>
      </c>
      <c r="E176" s="242">
        <v>51953.51</v>
      </c>
      <c r="F176" s="52">
        <f t="shared" si="31"/>
        <v>211.97459251198831</v>
      </c>
    </row>
    <row r="177" spans="1:6" ht="12.75" customHeight="1" x14ac:dyDescent="0.2">
      <c r="A177" s="53">
        <v>323</v>
      </c>
      <c r="B177" s="85" t="s">
        <v>398</v>
      </c>
      <c r="C177" s="50" t="s">
        <v>399</v>
      </c>
      <c r="D177" s="51">
        <f t="shared" ref="D177:E177" si="42">SUM(D178:D186)</f>
        <v>5173382.8999999994</v>
      </c>
      <c r="E177" s="51">
        <f t="shared" si="42"/>
        <v>5276542.18</v>
      </c>
      <c r="F177" s="52">
        <f t="shared" si="31"/>
        <v>101.99403914216363</v>
      </c>
    </row>
    <row r="178" spans="1:6" ht="12.75" customHeight="1" x14ac:dyDescent="0.2">
      <c r="A178" s="53">
        <v>3231</v>
      </c>
      <c r="B178" s="85" t="s">
        <v>400</v>
      </c>
      <c r="C178" s="50" t="s">
        <v>401</v>
      </c>
      <c r="D178" s="242">
        <v>907236.5</v>
      </c>
      <c r="E178" s="242">
        <v>881775.29</v>
      </c>
      <c r="F178" s="52">
        <f t="shared" si="31"/>
        <v>97.19354214694846</v>
      </c>
    </row>
    <row r="179" spans="1:6" ht="12.75" customHeight="1" x14ac:dyDescent="0.2">
      <c r="A179" s="53">
        <v>3232</v>
      </c>
      <c r="B179" s="85" t="s">
        <v>402</v>
      </c>
      <c r="C179" s="50" t="s">
        <v>403</v>
      </c>
      <c r="D179" s="242">
        <v>2111640.65</v>
      </c>
      <c r="E179" s="242">
        <v>2108436.14</v>
      </c>
      <c r="F179" s="52">
        <f t="shared" si="31"/>
        <v>99.848245486276284</v>
      </c>
    </row>
    <row r="180" spans="1:6" ht="12.75" customHeight="1" x14ac:dyDescent="0.2">
      <c r="A180" s="53">
        <v>3233</v>
      </c>
      <c r="B180" s="85" t="s">
        <v>404</v>
      </c>
      <c r="C180" s="50" t="s">
        <v>405</v>
      </c>
      <c r="D180" s="242">
        <v>105805.32</v>
      </c>
      <c r="E180" s="242">
        <v>108856.44</v>
      </c>
      <c r="F180" s="52">
        <f t="shared" si="31"/>
        <v>102.88371132944923</v>
      </c>
    </row>
    <row r="181" spans="1:6" ht="12.75" customHeight="1" x14ac:dyDescent="0.2">
      <c r="A181" s="53">
        <v>3234</v>
      </c>
      <c r="B181" s="85" t="s">
        <v>406</v>
      </c>
      <c r="C181" s="50" t="s">
        <v>407</v>
      </c>
      <c r="D181" s="242">
        <v>934235.59</v>
      </c>
      <c r="E181" s="242">
        <v>943233.42</v>
      </c>
      <c r="F181" s="52">
        <f t="shared" si="31"/>
        <v>100.96312216065331</v>
      </c>
    </row>
    <row r="182" spans="1:6" ht="12.75" customHeight="1" x14ac:dyDescent="0.2">
      <c r="A182" s="53">
        <v>3235</v>
      </c>
      <c r="B182" s="85" t="s">
        <v>408</v>
      </c>
      <c r="C182" s="50" t="s">
        <v>409</v>
      </c>
      <c r="D182" s="242">
        <v>48826.11</v>
      </c>
      <c r="E182" s="242">
        <v>69833.509999999995</v>
      </c>
      <c r="F182" s="52">
        <f t="shared" si="31"/>
        <v>143.02493071842093</v>
      </c>
    </row>
    <row r="183" spans="1:6" ht="12.75" customHeight="1" x14ac:dyDescent="0.2">
      <c r="A183" s="53">
        <v>3236</v>
      </c>
      <c r="B183" s="85" t="s">
        <v>410</v>
      </c>
      <c r="C183" s="50" t="s">
        <v>411</v>
      </c>
      <c r="D183" s="242">
        <v>41391.94</v>
      </c>
      <c r="E183" s="242">
        <v>53483.73</v>
      </c>
      <c r="F183" s="52">
        <f t="shared" si="31"/>
        <v>129.21290956645183</v>
      </c>
    </row>
    <row r="184" spans="1:6" ht="12.75" customHeight="1" x14ac:dyDescent="0.2">
      <c r="A184" s="53">
        <v>3237</v>
      </c>
      <c r="B184" s="85" t="s">
        <v>412</v>
      </c>
      <c r="C184" s="50" t="s">
        <v>413</v>
      </c>
      <c r="D184" s="242">
        <v>215568.21</v>
      </c>
      <c r="E184" s="242">
        <v>222180.43</v>
      </c>
      <c r="F184" s="52">
        <f t="shared" si="31"/>
        <v>103.06734467016263</v>
      </c>
    </row>
    <row r="185" spans="1:6" ht="12.75" customHeight="1" x14ac:dyDescent="0.2">
      <c r="A185" s="53">
        <v>3238</v>
      </c>
      <c r="B185" s="85" t="s">
        <v>414</v>
      </c>
      <c r="C185" s="50" t="s">
        <v>415</v>
      </c>
      <c r="D185" s="242">
        <v>84461.95</v>
      </c>
      <c r="E185" s="242">
        <v>103381.99</v>
      </c>
      <c r="F185" s="52">
        <f t="shared" si="31"/>
        <v>122.40066680913715</v>
      </c>
    </row>
    <row r="186" spans="1:6" ht="12.75" customHeight="1" x14ac:dyDescent="0.2">
      <c r="A186" s="53">
        <v>3239</v>
      </c>
      <c r="B186" s="85" t="s">
        <v>416</v>
      </c>
      <c r="C186" s="50" t="s">
        <v>417</v>
      </c>
      <c r="D186" s="242">
        <v>724216.63</v>
      </c>
      <c r="E186" s="242">
        <v>785361.23</v>
      </c>
      <c r="F186" s="52">
        <f t="shared" si="31"/>
        <v>108.4428605291762</v>
      </c>
    </row>
    <row r="187" spans="1:6" ht="12.75" customHeight="1" x14ac:dyDescent="0.2">
      <c r="A187" s="53">
        <v>324</v>
      </c>
      <c r="B187" s="85" t="s">
        <v>418</v>
      </c>
      <c r="C187" s="50" t="s">
        <v>419</v>
      </c>
      <c r="D187" s="242">
        <v>643.70000000000005</v>
      </c>
      <c r="E187" s="242">
        <v>1052.3699999999999</v>
      </c>
      <c r="F187" s="52">
        <f t="shared" si="31"/>
        <v>163.48764952617677</v>
      </c>
    </row>
    <row r="188" spans="1:6" ht="12.75" customHeight="1" x14ac:dyDescent="0.2">
      <c r="A188" s="53">
        <v>329</v>
      </c>
      <c r="B188" s="85" t="s">
        <v>420</v>
      </c>
      <c r="C188" s="50" t="s">
        <v>421</v>
      </c>
      <c r="D188" s="51">
        <f t="shared" ref="D188:E188" si="43">SUM(D189:D195)</f>
        <v>276271.48</v>
      </c>
      <c r="E188" s="51">
        <f t="shared" si="43"/>
        <v>337945.70999999996</v>
      </c>
      <c r="F188" s="52">
        <f t="shared" si="31"/>
        <v>122.32377732221941</v>
      </c>
    </row>
    <row r="189" spans="1:6" ht="12.75" customHeight="1" x14ac:dyDescent="0.2">
      <c r="A189" s="53">
        <v>3291</v>
      </c>
      <c r="B189" s="232" t="s">
        <v>422</v>
      </c>
      <c r="C189" s="50" t="s">
        <v>423</v>
      </c>
      <c r="D189" s="242">
        <v>93426.87</v>
      </c>
      <c r="E189" s="242">
        <v>84883.66</v>
      </c>
      <c r="F189" s="52">
        <f t="shared" si="31"/>
        <v>90.855724910831341</v>
      </c>
    </row>
    <row r="190" spans="1:6" ht="12.75" customHeight="1" x14ac:dyDescent="0.2">
      <c r="A190" s="53">
        <v>3292</v>
      </c>
      <c r="B190" s="85" t="s">
        <v>424</v>
      </c>
      <c r="C190" s="50" t="s">
        <v>425</v>
      </c>
      <c r="D190" s="242">
        <v>26938.73</v>
      </c>
      <c r="E190" s="242">
        <v>33267.68</v>
      </c>
      <c r="F190" s="52">
        <f t="shared" si="31"/>
        <v>123.49386923585486</v>
      </c>
    </row>
    <row r="191" spans="1:6" ht="12.75" customHeight="1" x14ac:dyDescent="0.2">
      <c r="A191" s="53">
        <v>3293</v>
      </c>
      <c r="B191" s="85" t="s">
        <v>426</v>
      </c>
      <c r="C191" s="50" t="s">
        <v>427</v>
      </c>
      <c r="D191" s="242">
        <v>20939.830000000002</v>
      </c>
      <c r="E191" s="242">
        <v>25560.720000000001</v>
      </c>
      <c r="F191" s="52">
        <f t="shared" si="31"/>
        <v>122.06746664132422</v>
      </c>
    </row>
    <row r="192" spans="1:6" ht="12.75" customHeight="1" x14ac:dyDescent="0.2">
      <c r="A192" s="53">
        <v>3294</v>
      </c>
      <c r="B192" s="85" t="s">
        <v>428</v>
      </c>
      <c r="C192" s="50" t="s">
        <v>429</v>
      </c>
      <c r="D192" s="242">
        <v>9326.36</v>
      </c>
      <c r="E192" s="242">
        <v>10806</v>
      </c>
      <c r="F192" s="52">
        <f t="shared" si="31"/>
        <v>115.86513923974626</v>
      </c>
    </row>
    <row r="193" spans="1:6" ht="12.75" customHeight="1" x14ac:dyDescent="0.2">
      <c r="A193" s="53">
        <v>3295</v>
      </c>
      <c r="B193" s="85" t="s">
        <v>430</v>
      </c>
      <c r="C193" s="50" t="s">
        <v>431</v>
      </c>
      <c r="D193" s="242">
        <v>95249.39</v>
      </c>
      <c r="E193" s="242">
        <v>99389.45</v>
      </c>
      <c r="F193" s="52">
        <f t="shared" si="31"/>
        <v>104.34654752119673</v>
      </c>
    </row>
    <row r="194" spans="1:6" ht="12.75" customHeight="1" x14ac:dyDescent="0.2">
      <c r="A194" s="53" t="s">
        <v>432</v>
      </c>
      <c r="B194" s="85" t="s">
        <v>433</v>
      </c>
      <c r="C194" s="50" t="s">
        <v>432</v>
      </c>
      <c r="D194" s="242">
        <v>703.43</v>
      </c>
      <c r="E194" s="242">
        <v>55209.09</v>
      </c>
      <c r="F194" s="52">
        <f t="shared" si="31"/>
        <v>7848.5549379469176</v>
      </c>
    </row>
    <row r="195" spans="1:6" ht="12.75" customHeight="1" x14ac:dyDescent="0.2">
      <c r="A195" s="53">
        <v>3299</v>
      </c>
      <c r="B195" s="85" t="s">
        <v>434</v>
      </c>
      <c r="C195" s="50" t="s">
        <v>435</v>
      </c>
      <c r="D195" s="242">
        <v>29686.87</v>
      </c>
      <c r="E195" s="242">
        <v>28829.11</v>
      </c>
      <c r="F195" s="52">
        <f t="shared" si="31"/>
        <v>97.110641842673218</v>
      </c>
    </row>
    <row r="196" spans="1:6" ht="12.75" customHeight="1" x14ac:dyDescent="0.2">
      <c r="A196" s="53">
        <v>34</v>
      </c>
      <c r="B196" s="232" t="s">
        <v>436</v>
      </c>
      <c r="C196" s="50" t="s">
        <v>437</v>
      </c>
      <c r="D196" s="51">
        <f t="shared" ref="D196:E196" si="44">D197+D202+D210</f>
        <v>38112.979999999996</v>
      </c>
      <c r="E196" s="51">
        <f t="shared" si="44"/>
        <v>92708.99</v>
      </c>
      <c r="F196" s="52">
        <f t="shared" si="31"/>
        <v>243.24781216268056</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38112.979999999996</v>
      </c>
      <c r="E210" s="51">
        <f t="shared" si="47"/>
        <v>92708.99</v>
      </c>
      <c r="F210" s="52">
        <f t="shared" si="31"/>
        <v>243.24781216268056</v>
      </c>
    </row>
    <row r="211" spans="1:6" ht="12.75" customHeight="1" x14ac:dyDescent="0.2">
      <c r="A211" s="53">
        <v>3431</v>
      </c>
      <c r="B211" s="232" t="s">
        <v>466</v>
      </c>
      <c r="C211" s="50" t="s">
        <v>467</v>
      </c>
      <c r="D211" s="242">
        <v>22979.4</v>
      </c>
      <c r="E211" s="242">
        <v>24001.78</v>
      </c>
      <c r="F211" s="52">
        <f t="shared" si="31"/>
        <v>104.44911529456817</v>
      </c>
    </row>
    <row r="212" spans="1:6" ht="12.75" customHeight="1" x14ac:dyDescent="0.2">
      <c r="A212" s="53">
        <v>3432</v>
      </c>
      <c r="B212" s="85" t="s">
        <v>468</v>
      </c>
      <c r="C212" s="50" t="s">
        <v>469</v>
      </c>
      <c r="D212" s="242">
        <v>1550.73</v>
      </c>
      <c r="E212" s="242">
        <v>0</v>
      </c>
      <c r="F212" s="52">
        <f t="shared" si="31"/>
        <v>0</v>
      </c>
    </row>
    <row r="213" spans="1:6" ht="12.75" customHeight="1" x14ac:dyDescent="0.2">
      <c r="A213" s="53">
        <v>3433</v>
      </c>
      <c r="B213" s="85" t="s">
        <v>470</v>
      </c>
      <c r="C213" s="50" t="s">
        <v>471</v>
      </c>
      <c r="D213" s="242">
        <v>626.53</v>
      </c>
      <c r="E213" s="242">
        <v>60209.23</v>
      </c>
      <c r="F213" s="52">
        <f t="shared" si="31"/>
        <v>9609.9516383892242</v>
      </c>
    </row>
    <row r="214" spans="1:6" ht="12.75" customHeight="1" x14ac:dyDescent="0.2">
      <c r="A214" s="53">
        <v>3434</v>
      </c>
      <c r="B214" s="85" t="s">
        <v>472</v>
      </c>
      <c r="C214" s="50" t="s">
        <v>473</v>
      </c>
      <c r="D214" s="242">
        <v>12956.32</v>
      </c>
      <c r="E214" s="242">
        <v>8497.98</v>
      </c>
      <c r="F214" s="52">
        <f t="shared" si="31"/>
        <v>65.589457500277859</v>
      </c>
    </row>
    <row r="215" spans="1:6" ht="12.75" customHeight="1" x14ac:dyDescent="0.2">
      <c r="A215" s="53">
        <v>35</v>
      </c>
      <c r="B215" s="85" t="s">
        <v>474</v>
      </c>
      <c r="C215" s="50" t="s">
        <v>475</v>
      </c>
      <c r="D215" s="51">
        <f t="shared" ref="D215:E215" si="48">D216+D219+D223</f>
        <v>1839911.7000000002</v>
      </c>
      <c r="E215" s="51">
        <f t="shared" si="48"/>
        <v>2320405.34</v>
      </c>
      <c r="F215" s="52">
        <f t="shared" si="31"/>
        <v>126.11503802057456</v>
      </c>
    </row>
    <row r="216" spans="1:6" ht="12.75" customHeight="1" x14ac:dyDescent="0.2">
      <c r="A216" s="53">
        <v>351</v>
      </c>
      <c r="B216" s="85" t="s">
        <v>476</v>
      </c>
      <c r="C216" s="50" t="s">
        <v>477</v>
      </c>
      <c r="D216" s="51">
        <f t="shared" ref="D216:E216" si="49">SUM(D217:D218)</f>
        <v>106178.25</v>
      </c>
      <c r="E216" s="51">
        <f t="shared" si="49"/>
        <v>106000</v>
      </c>
      <c r="F216" s="52">
        <f t="shared" si="31"/>
        <v>99.832121927042493</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106178.25</v>
      </c>
      <c r="E218" s="242">
        <v>106000</v>
      </c>
      <c r="F218" s="52">
        <f t="shared" si="31"/>
        <v>99.832121927042493</v>
      </c>
    </row>
    <row r="219" spans="1:6" ht="24" x14ac:dyDescent="0.2">
      <c r="A219" s="53">
        <v>352</v>
      </c>
      <c r="B219" s="85" t="s">
        <v>482</v>
      </c>
      <c r="C219" s="50" t="s">
        <v>483</v>
      </c>
      <c r="D219" s="51">
        <f t="shared" ref="D219:E219" si="50">SUM(D220:D222)</f>
        <v>1733733.4500000002</v>
      </c>
      <c r="E219" s="51">
        <f t="shared" si="50"/>
        <v>2214405.34</v>
      </c>
      <c r="F219" s="52">
        <f t="shared" si="31"/>
        <v>127.72467070990639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1710827.86</v>
      </c>
      <c r="E221" s="242">
        <v>2009729.15</v>
      </c>
      <c r="F221" s="52">
        <f t="shared" si="31"/>
        <v>117.47114931831891</v>
      </c>
    </row>
    <row r="222" spans="1:6" ht="12.75" customHeight="1" x14ac:dyDescent="0.2">
      <c r="A222" s="53">
        <v>3523</v>
      </c>
      <c r="B222" s="85" t="s">
        <v>488</v>
      </c>
      <c r="C222" s="50" t="s">
        <v>489</v>
      </c>
      <c r="D222" s="242">
        <v>22905.59</v>
      </c>
      <c r="E222" s="242">
        <v>204676.19</v>
      </c>
      <c r="F222" s="52">
        <f t="shared" si="31"/>
        <v>893.56436572906443</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61867.95</v>
      </c>
      <c r="E224" s="51">
        <f t="shared" si="51"/>
        <v>357154.02</v>
      </c>
      <c r="F224" s="52">
        <f t="shared" ref="F224:F235" si="52">IF(D224&lt;&gt;0,IF(E224/D224&gt;=100,"&gt;&gt;100",E224/D224*100),"-")</f>
        <v>577.28439361575749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61867.95</v>
      </c>
      <c r="E236" s="51">
        <f t="shared" si="56"/>
        <v>357154.02</v>
      </c>
      <c r="F236" s="52">
        <f t="shared" ref="F236:F239" si="57">IF(D236&lt;&gt;0,IF(E236/D236&gt;=100,"&gt;&gt;100",E236/D236*100),"-")</f>
        <v>577.28439361575749</v>
      </c>
    </row>
    <row r="237" spans="1:6" ht="12.75" customHeight="1" x14ac:dyDescent="0.2">
      <c r="A237" s="53" t="s">
        <v>518</v>
      </c>
      <c r="B237" s="85" t="s">
        <v>519</v>
      </c>
      <c r="C237" s="50" t="s">
        <v>518</v>
      </c>
      <c r="D237" s="242">
        <v>0</v>
      </c>
      <c r="E237" s="242">
        <v>203216.68</v>
      </c>
      <c r="F237" s="52" t="str">
        <f t="shared" si="57"/>
        <v>-</v>
      </c>
    </row>
    <row r="238" spans="1:6" ht="12.75" customHeight="1" x14ac:dyDescent="0.2">
      <c r="A238" s="53" t="s">
        <v>520</v>
      </c>
      <c r="B238" s="85" t="s">
        <v>521</v>
      </c>
      <c r="C238" s="50" t="s">
        <v>520</v>
      </c>
      <c r="D238" s="242">
        <v>61867.95</v>
      </c>
      <c r="E238" s="242">
        <v>153937.34</v>
      </c>
      <c r="F238" s="52">
        <f t="shared" si="57"/>
        <v>248.81597014286072</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1133393.6499999999</v>
      </c>
      <c r="E252" s="51">
        <f t="shared" si="63"/>
        <v>1223542.3999999999</v>
      </c>
      <c r="F252" s="52">
        <f t="shared" ref="F252:F258" si="64">IF(D252&lt;&gt;0,IF(E252/D252&gt;=100,"&gt;&gt;100",E252/D252*100),"-")</f>
        <v>107.95387816051378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1133393.6499999999</v>
      </c>
      <c r="E259" s="51">
        <f t="shared" si="66"/>
        <v>1223542.3999999999</v>
      </c>
      <c r="F259" s="52">
        <f t="shared" ref="F259:F262" si="67">IF(D259&lt;&gt;0,IF(E259/D259&gt;=100,"&gt;&gt;100",E259/D259*100),"-")</f>
        <v>107.95387816051378</v>
      </c>
    </row>
    <row r="260" spans="1:6" ht="12.75" customHeight="1" x14ac:dyDescent="0.2">
      <c r="A260" s="53">
        <v>3721</v>
      </c>
      <c r="B260" s="85" t="s">
        <v>560</v>
      </c>
      <c r="C260" s="50" t="s">
        <v>561</v>
      </c>
      <c r="D260" s="242">
        <v>1133393.6499999999</v>
      </c>
      <c r="E260" s="242">
        <v>1223542.3999999999</v>
      </c>
      <c r="F260" s="52">
        <f t="shared" si="67"/>
        <v>107.95387816051378</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3991671.43</v>
      </c>
      <c r="E263" s="51">
        <f t="shared" si="68"/>
        <v>4107030.6900000004</v>
      </c>
      <c r="F263" s="52">
        <f t="shared" ref="F263:F267" si="69">IF(D263&lt;&gt;0,IF(E263/D263&gt;=100,"&gt;&gt;100",E263/D263*100),"-")</f>
        <v>102.88999888951282</v>
      </c>
    </row>
    <row r="264" spans="1:6" ht="12.75" customHeight="1" x14ac:dyDescent="0.2">
      <c r="A264" s="53">
        <v>381</v>
      </c>
      <c r="B264" s="85" t="s">
        <v>568</v>
      </c>
      <c r="C264" s="50" t="s">
        <v>569</v>
      </c>
      <c r="D264" s="51">
        <f t="shared" ref="D264:E264" si="70">SUM(D265:D267)</f>
        <v>2611376.85</v>
      </c>
      <c r="E264" s="51">
        <f t="shared" si="70"/>
        <v>2860312.22</v>
      </c>
      <c r="F264" s="52">
        <f t="shared" si="69"/>
        <v>109.53272485355762</v>
      </c>
    </row>
    <row r="265" spans="1:6" ht="12.75" customHeight="1" x14ac:dyDescent="0.2">
      <c r="A265" s="53">
        <v>3811</v>
      </c>
      <c r="B265" s="85" t="s">
        <v>570</v>
      </c>
      <c r="C265" s="50" t="s">
        <v>571</v>
      </c>
      <c r="D265" s="242">
        <v>2611376.85</v>
      </c>
      <c r="E265" s="242">
        <v>2860312.22</v>
      </c>
      <c r="F265" s="52">
        <f t="shared" si="69"/>
        <v>109.53272485355762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450296.88</v>
      </c>
      <c r="E268" s="51">
        <f t="shared" si="71"/>
        <v>482840.52</v>
      </c>
      <c r="F268" s="52">
        <f t="shared" ref="F268:F272" si="72">IF(D268&lt;&gt;0,IF(E268/D268&gt;=100,"&gt;&gt;100",E268/D268*100),"-")</f>
        <v>107.22715200691597</v>
      </c>
    </row>
    <row r="269" spans="1:6" ht="12.75" customHeight="1" x14ac:dyDescent="0.2">
      <c r="A269" s="53">
        <v>3821</v>
      </c>
      <c r="B269" s="85" t="s">
        <v>578</v>
      </c>
      <c r="C269" s="50" t="s">
        <v>579</v>
      </c>
      <c r="D269" s="242">
        <v>450296.88</v>
      </c>
      <c r="E269" s="242">
        <v>482840.52</v>
      </c>
      <c r="F269" s="52">
        <f t="shared" si="72"/>
        <v>107.22715200691597</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20776.7</v>
      </c>
      <c r="E273" s="51">
        <f t="shared" si="73"/>
        <v>0</v>
      </c>
      <c r="F273" s="52">
        <f t="shared" ref="F273:F284" si="74">IF(D273&lt;&gt;0,IF(E273/D273&gt;=100,"&gt;&gt;100",E273/D273*100),"-")</f>
        <v>0</v>
      </c>
    </row>
    <row r="274" spans="1:6" ht="12.75" customHeight="1" x14ac:dyDescent="0.2">
      <c r="A274" s="53">
        <v>3831</v>
      </c>
      <c r="B274" s="85" t="s">
        <v>588</v>
      </c>
      <c r="C274" s="50" t="s">
        <v>589</v>
      </c>
      <c r="D274" s="242">
        <v>20776.7</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909221</v>
      </c>
      <c r="E279" s="51">
        <f t="shared" si="75"/>
        <v>763877.95</v>
      </c>
      <c r="F279" s="52">
        <f t="shared" si="74"/>
        <v>84.014552017606263</v>
      </c>
    </row>
    <row r="280" spans="1:6" ht="24" x14ac:dyDescent="0.2">
      <c r="A280" s="53">
        <v>3861</v>
      </c>
      <c r="B280" s="85" t="s">
        <v>599</v>
      </c>
      <c r="C280" s="50" t="s">
        <v>600</v>
      </c>
      <c r="D280" s="242">
        <v>909221</v>
      </c>
      <c r="E280" s="242">
        <v>763877.95</v>
      </c>
      <c r="F280" s="52">
        <f t="shared" si="74"/>
        <v>84.014552017606263</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20513620.68</v>
      </c>
      <c r="E289" s="51">
        <f t="shared" si="79"/>
        <v>22612759.799999997</v>
      </c>
      <c r="F289" s="52">
        <f t="shared" si="76"/>
        <v>110.23290404334413</v>
      </c>
    </row>
    <row r="290" spans="1:6" ht="12.75" customHeight="1" x14ac:dyDescent="0.2">
      <c r="A290" s="53" t="s">
        <v>609</v>
      </c>
      <c r="B290" s="85" t="s">
        <v>620</v>
      </c>
      <c r="C290" s="50" t="s">
        <v>621</v>
      </c>
      <c r="D290" s="51">
        <f>IF(D6&gt;=D289,D6-D289,0)</f>
        <v>4971498.7300000042</v>
      </c>
      <c r="E290" s="51">
        <f>IF(E6&gt;=E289,E6-E289,0)</f>
        <v>9314846.5</v>
      </c>
      <c r="F290" s="52">
        <f t="shared" si="76"/>
        <v>187.3649578504467</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1098287.53</v>
      </c>
      <c r="E292" s="242">
        <v>1297909.75</v>
      </c>
      <c r="F292" s="52">
        <f t="shared" si="76"/>
        <v>118.17577041960952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2591079.3199999998</v>
      </c>
      <c r="E294" s="242">
        <v>2059936.07</v>
      </c>
      <c r="F294" s="52">
        <f t="shared" si="76"/>
        <v>79.501081039850234</v>
      </c>
    </row>
    <row r="295" spans="1:6" ht="24" x14ac:dyDescent="0.2">
      <c r="A295" s="53">
        <v>9661</v>
      </c>
      <c r="B295" s="85" t="s">
        <v>630</v>
      </c>
      <c r="C295" s="50" t="s">
        <v>631</v>
      </c>
      <c r="D295" s="242">
        <v>198148.78</v>
      </c>
      <c r="E295" s="242">
        <v>213764.78</v>
      </c>
      <c r="F295" s="52">
        <f t="shared" si="76"/>
        <v>107.8809468319714</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165828.06</v>
      </c>
      <c r="E298" s="51">
        <f t="shared" si="80"/>
        <v>148698.56</v>
      </c>
      <c r="F298" s="52">
        <f t="shared" ref="F298:F418" si="81">IF(D298&lt;&gt;0,IF(E298/D298&gt;=100,"&gt;&gt;100",E298/D298*100),"-")</f>
        <v>89.670324793041658</v>
      </c>
    </row>
    <row r="299" spans="1:6" ht="12.75" customHeight="1" x14ac:dyDescent="0.2">
      <c r="A299" s="53">
        <v>71</v>
      </c>
      <c r="B299" s="85" t="s">
        <v>637</v>
      </c>
      <c r="C299" s="50" t="s">
        <v>638</v>
      </c>
      <c r="D299" s="51">
        <f t="shared" ref="D299:E299" si="82">D300+D304</f>
        <v>134594.20000000001</v>
      </c>
      <c r="E299" s="51">
        <f t="shared" si="82"/>
        <v>147001</v>
      </c>
      <c r="F299" s="52">
        <f t="shared" si="81"/>
        <v>109.21793063891312</v>
      </c>
    </row>
    <row r="300" spans="1:6" ht="24" x14ac:dyDescent="0.2">
      <c r="A300" s="53">
        <v>711</v>
      </c>
      <c r="B300" s="85" t="s">
        <v>639</v>
      </c>
      <c r="C300" s="50" t="s">
        <v>640</v>
      </c>
      <c r="D300" s="51">
        <f t="shared" ref="D300:E300" si="83">SUM(D301:D303)</f>
        <v>134594.20000000001</v>
      </c>
      <c r="E300" s="51">
        <f t="shared" si="83"/>
        <v>147001</v>
      </c>
      <c r="F300" s="52">
        <f t="shared" si="81"/>
        <v>109.21793063891312</v>
      </c>
    </row>
    <row r="301" spans="1:6" ht="12.75" customHeight="1" x14ac:dyDescent="0.2">
      <c r="A301" s="53">
        <v>7111</v>
      </c>
      <c r="B301" s="85" t="s">
        <v>641</v>
      </c>
      <c r="C301" s="50" t="s">
        <v>642</v>
      </c>
      <c r="D301" s="242">
        <v>134594.20000000001</v>
      </c>
      <c r="E301" s="242">
        <v>147001</v>
      </c>
      <c r="F301" s="52">
        <f t="shared" si="81"/>
        <v>109.21793063891312</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31233.86</v>
      </c>
      <c r="E311" s="51">
        <f t="shared" si="85"/>
        <v>1697.56</v>
      </c>
      <c r="F311" s="52">
        <f t="shared" si="81"/>
        <v>5.4349990683188052</v>
      </c>
    </row>
    <row r="312" spans="1:6" ht="12.75" customHeight="1" x14ac:dyDescent="0.2">
      <c r="A312" s="53">
        <v>721</v>
      </c>
      <c r="B312" s="85" t="s">
        <v>663</v>
      </c>
      <c r="C312" s="50" t="s">
        <v>664</v>
      </c>
      <c r="D312" s="51">
        <f t="shared" ref="D312:E312" si="86">SUM(D313:D316)</f>
        <v>4329.05</v>
      </c>
      <c r="E312" s="51">
        <f t="shared" si="86"/>
        <v>1697.56</v>
      </c>
      <c r="F312" s="52">
        <f t="shared" si="81"/>
        <v>39.213222300504725</v>
      </c>
    </row>
    <row r="313" spans="1:6" ht="12.75" customHeight="1" x14ac:dyDescent="0.2">
      <c r="A313" s="53">
        <v>7211</v>
      </c>
      <c r="B313" s="85" t="s">
        <v>665</v>
      </c>
      <c r="C313" s="50" t="s">
        <v>666</v>
      </c>
      <c r="D313" s="242">
        <v>4329.05</v>
      </c>
      <c r="E313" s="242">
        <v>1697.56</v>
      </c>
      <c r="F313" s="52">
        <f t="shared" si="81"/>
        <v>39.213222300504725</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26904.81</v>
      </c>
      <c r="E326" s="51">
        <f t="shared" si="88"/>
        <v>0</v>
      </c>
      <c r="F326" s="52">
        <f t="shared" si="81"/>
        <v>0</v>
      </c>
    </row>
    <row r="327" spans="1:6" ht="12.75" customHeight="1" x14ac:dyDescent="0.2">
      <c r="A327" s="53">
        <v>7231</v>
      </c>
      <c r="B327" s="85" t="s">
        <v>693</v>
      </c>
      <c r="C327" s="50" t="s">
        <v>694</v>
      </c>
      <c r="D327" s="242">
        <v>26904.81</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3339720.1999999997</v>
      </c>
      <c r="E350" s="51">
        <f t="shared" si="95"/>
        <v>5147699.01</v>
      </c>
      <c r="F350" s="52">
        <f t="shared" si="81"/>
        <v>154.13563717104205</v>
      </c>
    </row>
    <row r="351" spans="1:6" ht="12.75" customHeight="1" x14ac:dyDescent="0.2">
      <c r="A351" s="53">
        <v>41</v>
      </c>
      <c r="B351" s="85" t="s">
        <v>741</v>
      </c>
      <c r="C351" s="50" t="s">
        <v>742</v>
      </c>
      <c r="D351" s="51">
        <f t="shared" ref="D351:E351" si="96">D352+D356</f>
        <v>709572.36</v>
      </c>
      <c r="E351" s="51">
        <f t="shared" si="96"/>
        <v>474206.5</v>
      </c>
      <c r="F351" s="52">
        <f t="shared" si="81"/>
        <v>66.829900195097792</v>
      </c>
    </row>
    <row r="352" spans="1:6" ht="12.75" customHeight="1" x14ac:dyDescent="0.2">
      <c r="A352" s="53">
        <v>411</v>
      </c>
      <c r="B352" s="85" t="s">
        <v>743</v>
      </c>
      <c r="C352" s="50" t="s">
        <v>744</v>
      </c>
      <c r="D352" s="51">
        <f t="shared" ref="D352:E352" si="97">SUM(D353:D355)</f>
        <v>389850.55</v>
      </c>
      <c r="E352" s="51">
        <f t="shared" si="97"/>
        <v>469193.7</v>
      </c>
      <c r="F352" s="52">
        <f t="shared" si="81"/>
        <v>120.35219650196724</v>
      </c>
    </row>
    <row r="353" spans="1:6" ht="12.75" customHeight="1" x14ac:dyDescent="0.2">
      <c r="A353" s="53">
        <v>4111</v>
      </c>
      <c r="B353" s="85" t="s">
        <v>641</v>
      </c>
      <c r="C353" s="50" t="s">
        <v>745</v>
      </c>
      <c r="D353" s="242">
        <v>389850.55</v>
      </c>
      <c r="E353" s="242">
        <v>469193.7</v>
      </c>
      <c r="F353" s="52">
        <f t="shared" si="81"/>
        <v>120.35219650196724</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319721.81</v>
      </c>
      <c r="E356" s="51">
        <f t="shared" si="98"/>
        <v>5012.8</v>
      </c>
      <c r="F356" s="52">
        <f t="shared" si="81"/>
        <v>1.5678630119102606</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13731.04</v>
      </c>
      <c r="E359" s="242">
        <v>5012.8</v>
      </c>
      <c r="F359" s="52">
        <f t="shared" si="81"/>
        <v>36.507067199571189</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305990.77</v>
      </c>
      <c r="E362" s="242">
        <v>0</v>
      </c>
      <c r="F362" s="52">
        <f t="shared" si="81"/>
        <v>0</v>
      </c>
    </row>
    <row r="363" spans="1:6" ht="24" x14ac:dyDescent="0.2">
      <c r="A363" s="53">
        <v>42</v>
      </c>
      <c r="B363" s="232" t="s">
        <v>757</v>
      </c>
      <c r="C363" s="50" t="s">
        <v>758</v>
      </c>
      <c r="D363" s="51">
        <f t="shared" ref="D363:E363" si="99">D364+D369+D378+D383+D388+D391</f>
        <v>1448657.1099999999</v>
      </c>
      <c r="E363" s="51">
        <f t="shared" si="99"/>
        <v>2220828.5899999994</v>
      </c>
      <c r="F363" s="52">
        <f t="shared" si="81"/>
        <v>153.30257068216781</v>
      </c>
    </row>
    <row r="364" spans="1:6" ht="12.75" customHeight="1" x14ac:dyDescent="0.2">
      <c r="A364" s="53">
        <v>421</v>
      </c>
      <c r="B364" s="85" t="s">
        <v>759</v>
      </c>
      <c r="C364" s="50" t="s">
        <v>760</v>
      </c>
      <c r="D364" s="51">
        <f t="shared" ref="D364:E364" si="100">SUM(D365:D368)</f>
        <v>454081.69</v>
      </c>
      <c r="E364" s="51">
        <f t="shared" si="100"/>
        <v>1529490.66</v>
      </c>
      <c r="F364" s="52">
        <f t="shared" si="81"/>
        <v>336.83160842710919</v>
      </c>
    </row>
    <row r="365" spans="1:6" ht="12.75" customHeight="1" x14ac:dyDescent="0.2">
      <c r="A365" s="53">
        <v>4211</v>
      </c>
      <c r="B365" s="85" t="s">
        <v>665</v>
      </c>
      <c r="C365" s="50" t="s">
        <v>761</v>
      </c>
      <c r="D365" s="242">
        <v>0</v>
      </c>
      <c r="E365" s="242">
        <v>138031.72</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454081.69</v>
      </c>
      <c r="E368" s="242">
        <v>1391458.94</v>
      </c>
      <c r="F368" s="52">
        <f t="shared" si="81"/>
        <v>306.4336155020917</v>
      </c>
    </row>
    <row r="369" spans="1:6" ht="12.75" customHeight="1" x14ac:dyDescent="0.2">
      <c r="A369" s="53">
        <v>422</v>
      </c>
      <c r="B369" s="85" t="s">
        <v>765</v>
      </c>
      <c r="C369" s="50" t="s">
        <v>766</v>
      </c>
      <c r="D369" s="51">
        <f t="shared" ref="D369:E369" si="101">SUM(D370:D377)</f>
        <v>742435.94</v>
      </c>
      <c r="E369" s="51">
        <f t="shared" si="101"/>
        <v>340512.17</v>
      </c>
      <c r="F369" s="52">
        <f t="shared" si="81"/>
        <v>45.864181898306271</v>
      </c>
    </row>
    <row r="370" spans="1:6" ht="12.75" customHeight="1" x14ac:dyDescent="0.2">
      <c r="A370" s="53">
        <v>4221</v>
      </c>
      <c r="B370" s="85" t="s">
        <v>675</v>
      </c>
      <c r="C370" s="50" t="s">
        <v>767</v>
      </c>
      <c r="D370" s="242">
        <v>44001.88</v>
      </c>
      <c r="E370" s="242">
        <v>48815.27</v>
      </c>
      <c r="F370" s="52">
        <f t="shared" si="81"/>
        <v>110.93905533127221</v>
      </c>
    </row>
    <row r="371" spans="1:6" ht="12.75" customHeight="1" x14ac:dyDescent="0.2">
      <c r="A371" s="53">
        <v>4222</v>
      </c>
      <c r="B371" s="85" t="s">
        <v>768</v>
      </c>
      <c r="C371" s="50" t="s">
        <v>769</v>
      </c>
      <c r="D371" s="242">
        <v>13217.7</v>
      </c>
      <c r="E371" s="242">
        <v>8150.05</v>
      </c>
      <c r="F371" s="52">
        <f t="shared" si="81"/>
        <v>61.660122411614729</v>
      </c>
    </row>
    <row r="372" spans="1:6" ht="12.75" customHeight="1" x14ac:dyDescent="0.2">
      <c r="A372" s="53">
        <v>4223</v>
      </c>
      <c r="B372" s="85" t="s">
        <v>679</v>
      </c>
      <c r="C372" s="50" t="s">
        <v>770</v>
      </c>
      <c r="D372" s="242">
        <v>14198.31</v>
      </c>
      <c r="E372" s="242">
        <v>10308.209999999999</v>
      </c>
      <c r="F372" s="52">
        <f t="shared" si="81"/>
        <v>72.601668790158826</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47057.919999999998</v>
      </c>
      <c r="E375" s="242">
        <v>10603.23</v>
      </c>
      <c r="F375" s="52">
        <f t="shared" si="81"/>
        <v>22.532296370090304</v>
      </c>
    </row>
    <row r="376" spans="1:6" ht="12.75" customHeight="1" x14ac:dyDescent="0.2">
      <c r="A376" s="53">
        <v>4227</v>
      </c>
      <c r="B376" s="232" t="s">
        <v>687</v>
      </c>
      <c r="C376" s="50" t="s">
        <v>774</v>
      </c>
      <c r="D376" s="242">
        <v>623960.13</v>
      </c>
      <c r="E376" s="242">
        <v>262635.40999999997</v>
      </c>
      <c r="F376" s="52">
        <f t="shared" si="81"/>
        <v>42.091697429449532</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184310.57</v>
      </c>
      <c r="E378" s="51">
        <f t="shared" si="102"/>
        <v>268153.2</v>
      </c>
      <c r="F378" s="52">
        <f t="shared" si="81"/>
        <v>145.48986528553408</v>
      </c>
    </row>
    <row r="379" spans="1:6" ht="12.75" customHeight="1" x14ac:dyDescent="0.2">
      <c r="A379" s="53">
        <v>4231</v>
      </c>
      <c r="B379" s="85" t="s">
        <v>693</v>
      </c>
      <c r="C379" s="50" t="s">
        <v>778</v>
      </c>
      <c r="D379" s="242">
        <v>184310.57</v>
      </c>
      <c r="E379" s="242">
        <v>268153.2</v>
      </c>
      <c r="F379" s="52">
        <f t="shared" si="81"/>
        <v>145.48986528553408</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38345.51</v>
      </c>
      <c r="E383" s="51">
        <f t="shared" si="103"/>
        <v>62328.78</v>
      </c>
      <c r="F383" s="52">
        <f t="shared" si="81"/>
        <v>162.54518456006971</v>
      </c>
    </row>
    <row r="384" spans="1:6" ht="12.75" customHeight="1" x14ac:dyDescent="0.2">
      <c r="A384" s="53">
        <v>4241</v>
      </c>
      <c r="B384" s="85" t="s">
        <v>784</v>
      </c>
      <c r="C384" s="50" t="s">
        <v>785</v>
      </c>
      <c r="D384" s="242">
        <v>33487.86</v>
      </c>
      <c r="E384" s="242">
        <v>52890.63</v>
      </c>
      <c r="F384" s="52">
        <f t="shared" si="81"/>
        <v>157.93971307811248</v>
      </c>
    </row>
    <row r="385" spans="1:6" ht="12.75" customHeight="1" x14ac:dyDescent="0.2">
      <c r="A385" s="53">
        <v>4242</v>
      </c>
      <c r="B385" s="85" t="s">
        <v>705</v>
      </c>
      <c r="C385" s="50" t="s">
        <v>786</v>
      </c>
      <c r="D385" s="242">
        <v>530.89</v>
      </c>
      <c r="E385" s="242">
        <v>2360</v>
      </c>
      <c r="F385" s="52">
        <f t="shared" si="81"/>
        <v>444.53653299176858</v>
      </c>
    </row>
    <row r="386" spans="1:6" ht="12.75" customHeight="1" x14ac:dyDescent="0.2">
      <c r="A386" s="53">
        <v>4243</v>
      </c>
      <c r="B386" s="85" t="s">
        <v>707</v>
      </c>
      <c r="C386" s="50" t="s">
        <v>787</v>
      </c>
      <c r="D386" s="242">
        <v>4326.76</v>
      </c>
      <c r="E386" s="242">
        <v>5140</v>
      </c>
      <c r="F386" s="52">
        <f t="shared" si="81"/>
        <v>118.79558838484223</v>
      </c>
    </row>
    <row r="387" spans="1:6" ht="12.75" customHeight="1" x14ac:dyDescent="0.2">
      <c r="A387" s="53">
        <v>4244</v>
      </c>
      <c r="B387" s="85" t="s">
        <v>709</v>
      </c>
      <c r="C387" s="50" t="s">
        <v>788</v>
      </c>
      <c r="D387" s="242">
        <v>0</v>
      </c>
      <c r="E387" s="242">
        <v>1938.15</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29483.4</v>
      </c>
      <c r="E391" s="51">
        <f t="shared" si="105"/>
        <v>20343.78</v>
      </c>
      <c r="F391" s="52">
        <f t="shared" si="81"/>
        <v>69.000793666944787</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22358.65</v>
      </c>
      <c r="E393" s="242">
        <v>8741.09</v>
      </c>
      <c r="F393" s="52">
        <f t="shared" si="81"/>
        <v>39.094891686215398</v>
      </c>
    </row>
    <row r="394" spans="1:6" ht="12.75" customHeight="1" x14ac:dyDescent="0.2">
      <c r="A394" s="53">
        <v>4263</v>
      </c>
      <c r="B394" s="85" t="s">
        <v>723</v>
      </c>
      <c r="C394" s="50" t="s">
        <v>798</v>
      </c>
      <c r="D394" s="242">
        <v>654.51</v>
      </c>
      <c r="E394" s="242">
        <v>644.11</v>
      </c>
      <c r="F394" s="52">
        <f t="shared" si="81"/>
        <v>98.411025041634204</v>
      </c>
    </row>
    <row r="395" spans="1:6" ht="12.75" customHeight="1" x14ac:dyDescent="0.2">
      <c r="A395" s="53">
        <v>4264</v>
      </c>
      <c r="B395" s="85" t="s">
        <v>725</v>
      </c>
      <c r="C395" s="50" t="s">
        <v>799</v>
      </c>
      <c r="D395" s="242">
        <v>6470.24</v>
      </c>
      <c r="E395" s="242">
        <v>10958.58</v>
      </c>
      <c r="F395" s="52">
        <f t="shared" si="81"/>
        <v>169.36898785825565</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1181490.73</v>
      </c>
      <c r="E402" s="51">
        <f t="shared" si="109"/>
        <v>2452663.92</v>
      </c>
      <c r="F402" s="52">
        <f t="shared" si="81"/>
        <v>207.5906190139977</v>
      </c>
    </row>
    <row r="403" spans="1:6" ht="12.75" customHeight="1" x14ac:dyDescent="0.2">
      <c r="A403" s="53">
        <v>451</v>
      </c>
      <c r="B403" s="85" t="s">
        <v>812</v>
      </c>
      <c r="C403" s="50" t="s">
        <v>813</v>
      </c>
      <c r="D403" s="242">
        <v>1177345.95</v>
      </c>
      <c r="E403" s="242">
        <v>2452663.92</v>
      </c>
      <c r="F403" s="52">
        <f t="shared" si="81"/>
        <v>208.3214300775401</v>
      </c>
    </row>
    <row r="404" spans="1:6" ht="12.75" customHeight="1" x14ac:dyDescent="0.2">
      <c r="A404" s="53">
        <v>452</v>
      </c>
      <c r="B404" s="85" t="s">
        <v>814</v>
      </c>
      <c r="C404" s="50" t="s">
        <v>815</v>
      </c>
      <c r="D404" s="242">
        <v>4144.78</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3173892.1399999997</v>
      </c>
      <c r="E408" s="51">
        <f t="shared" si="111"/>
        <v>4999000.45</v>
      </c>
      <c r="F408" s="52">
        <f t="shared" si="81"/>
        <v>157.50379122839382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3458677.15</v>
      </c>
      <c r="E410" s="242">
        <v>1860692.87</v>
      </c>
      <c r="F410" s="52">
        <f t="shared" si="81"/>
        <v>53.797818914668007</v>
      </c>
    </row>
    <row r="411" spans="1:6" ht="12.75" customHeight="1" x14ac:dyDescent="0.2">
      <c r="A411" s="53">
        <v>97</v>
      </c>
      <c r="B411" s="85" t="s">
        <v>828</v>
      </c>
      <c r="C411" s="50" t="s">
        <v>829</v>
      </c>
      <c r="D411" s="242">
        <v>21919.46</v>
      </c>
      <c r="E411" s="242">
        <v>18623.919999999998</v>
      </c>
      <c r="F411" s="52">
        <f t="shared" si="81"/>
        <v>84.965231807717885</v>
      </c>
    </row>
    <row r="412" spans="1:6" ht="12.75" customHeight="1" x14ac:dyDescent="0.2">
      <c r="A412" s="53" t="s">
        <v>609</v>
      </c>
      <c r="B412" s="85" t="s">
        <v>830</v>
      </c>
      <c r="C412" s="50" t="s">
        <v>831</v>
      </c>
      <c r="D412" s="51">
        <f>D6+D298</f>
        <v>25650947.470000003</v>
      </c>
      <c r="E412" s="51">
        <f>E6+E298</f>
        <v>32076304.859999996</v>
      </c>
      <c r="F412" s="52">
        <f t="shared" si="81"/>
        <v>125.04920099935784</v>
      </c>
    </row>
    <row r="413" spans="1:6" ht="12.75" customHeight="1" x14ac:dyDescent="0.2">
      <c r="A413" s="53" t="s">
        <v>609</v>
      </c>
      <c r="B413" s="85" t="s">
        <v>832</v>
      </c>
      <c r="C413" s="50" t="s">
        <v>833</v>
      </c>
      <c r="D413" s="51">
        <f t="shared" ref="D413:E413" si="112">D289+D350</f>
        <v>23853340.879999999</v>
      </c>
      <c r="E413" s="51">
        <f t="shared" si="112"/>
        <v>27760458.809999995</v>
      </c>
      <c r="F413" s="52">
        <f t="shared" si="81"/>
        <v>116.37975137174996</v>
      </c>
    </row>
    <row r="414" spans="1:6" ht="12.75" customHeight="1" x14ac:dyDescent="0.2">
      <c r="A414" s="53" t="s">
        <v>609</v>
      </c>
      <c r="B414" s="85" t="s">
        <v>834</v>
      </c>
      <c r="C414" s="50" t="s">
        <v>835</v>
      </c>
      <c r="D414" s="51">
        <f t="shared" ref="D414:E414" si="113">IF(D412&gt;=D413,D412-D413,0)</f>
        <v>1797606.5900000036</v>
      </c>
      <c r="E414" s="51">
        <f t="shared" si="113"/>
        <v>4315846.0500000007</v>
      </c>
      <c r="F414" s="52">
        <f t="shared" si="81"/>
        <v>240.08846396140507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2360389.62</v>
      </c>
      <c r="E417" s="51">
        <f t="shared" si="116"/>
        <v>562783.12000000011</v>
      </c>
      <c r="F417" s="52">
        <f t="shared" si="81"/>
        <v>23.842806087242501</v>
      </c>
    </row>
    <row r="418" spans="1:6" ht="12.75" customHeight="1" x14ac:dyDescent="0.2">
      <c r="A418" s="55" t="s">
        <v>843</v>
      </c>
      <c r="B418" s="233" t="s">
        <v>844</v>
      </c>
      <c r="C418" s="56" t="s">
        <v>845</v>
      </c>
      <c r="D418" s="62">
        <f t="shared" ref="D418:E418" si="117">D294+D411</f>
        <v>2612998.7799999998</v>
      </c>
      <c r="E418" s="62">
        <f t="shared" si="117"/>
        <v>2078559.99</v>
      </c>
      <c r="F418" s="57">
        <f t="shared" si="81"/>
        <v>79.546917737175534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224748.9</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224748.9</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224748.9</v>
      </c>
      <c r="E507" s="51">
        <f t="shared" si="142"/>
        <v>0</v>
      </c>
      <c r="F507" s="52">
        <f t="shared" si="119"/>
        <v>0</v>
      </c>
    </row>
    <row r="508" spans="1:6" ht="12.75" customHeight="1" x14ac:dyDescent="0.2">
      <c r="A508" s="53">
        <v>8471</v>
      </c>
      <c r="B508" s="85" t="s">
        <v>1023</v>
      </c>
      <c r="C508" s="50" t="s">
        <v>1024</v>
      </c>
      <c r="D508" s="242">
        <v>224748.9</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628955.14</v>
      </c>
      <c r="E528" s="51">
        <f t="shared" si="148"/>
        <v>694789.44000000006</v>
      </c>
      <c r="F528" s="52">
        <f t="shared" si="119"/>
        <v>110.46724890427002</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149995.54</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149995.54</v>
      </c>
      <c r="F585" s="52" t="str">
        <f t="shared" si="119"/>
        <v>-</v>
      </c>
    </row>
    <row r="586" spans="1:6" ht="12.75" customHeight="1" x14ac:dyDescent="0.2">
      <c r="A586" s="53">
        <v>5321</v>
      </c>
      <c r="B586" s="85" t="s">
        <v>1171</v>
      </c>
      <c r="C586" s="50" t="s">
        <v>1172</v>
      </c>
      <c r="D586" s="242">
        <v>0</v>
      </c>
      <c r="E586" s="242">
        <v>149995.54</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628955.14</v>
      </c>
      <c r="E593" s="51">
        <f t="shared" si="167"/>
        <v>544793.9</v>
      </c>
      <c r="F593" s="52">
        <f t="shared" si="119"/>
        <v>86.618880322688824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628955.14</v>
      </c>
      <c r="E617" s="51">
        <f t="shared" si="173"/>
        <v>544793.9</v>
      </c>
      <c r="F617" s="52">
        <f t="shared" si="119"/>
        <v>86.618880322688824</v>
      </c>
    </row>
    <row r="618" spans="1:6" ht="12.75" customHeight="1" x14ac:dyDescent="0.2">
      <c r="A618" s="53">
        <v>5471</v>
      </c>
      <c r="B618" s="85" t="s">
        <v>1234</v>
      </c>
      <c r="C618" s="50" t="s">
        <v>1235</v>
      </c>
      <c r="D618" s="242">
        <v>628955.14</v>
      </c>
      <c r="E618" s="242">
        <v>544793.9</v>
      </c>
      <c r="F618" s="52">
        <f t="shared" si="119"/>
        <v>86.618880322688824</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404206.24</v>
      </c>
      <c r="E636" s="51">
        <f t="shared" si="179"/>
        <v>694789.44000000006</v>
      </c>
      <c r="F636" s="52">
        <f t="shared" si="119"/>
        <v>171.88983524846131</v>
      </c>
    </row>
    <row r="637" spans="1:6" ht="12.75" customHeight="1" x14ac:dyDescent="0.2">
      <c r="A637" s="53">
        <v>92213</v>
      </c>
      <c r="B637" s="85" t="s">
        <v>1272</v>
      </c>
      <c r="C637" s="50" t="s">
        <v>1273</v>
      </c>
      <c r="D637" s="242">
        <v>1258958.69</v>
      </c>
      <c r="E637" s="242">
        <v>854752.47</v>
      </c>
      <c r="F637" s="52">
        <f t="shared" si="119"/>
        <v>67.8936073748377</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25875696.370000001</v>
      </c>
      <c r="E639" s="51">
        <f t="shared" si="180"/>
        <v>32076304.859999996</v>
      </c>
      <c r="F639" s="52">
        <f t="shared" si="119"/>
        <v>123.96305939494989</v>
      </c>
    </row>
    <row r="640" spans="1:6" ht="12.75" customHeight="1" x14ac:dyDescent="0.2">
      <c r="A640" s="53" t="s">
        <v>609</v>
      </c>
      <c r="B640" s="85" t="s">
        <v>1278</v>
      </c>
      <c r="C640" s="50" t="s">
        <v>1279</v>
      </c>
      <c r="D640" s="51">
        <f t="shared" ref="D640:E640" si="181">D413+D528</f>
        <v>24482296.02</v>
      </c>
      <c r="E640" s="51">
        <f t="shared" si="181"/>
        <v>28455248.249999996</v>
      </c>
      <c r="F640" s="52">
        <f t="shared" si="119"/>
        <v>116.2278579866628</v>
      </c>
    </row>
    <row r="641" spans="1:6" ht="12.75" customHeight="1" x14ac:dyDescent="0.2">
      <c r="A641" s="53" t="s">
        <v>609</v>
      </c>
      <c r="B641" s="85" t="s">
        <v>1280</v>
      </c>
      <c r="C641" s="50" t="s">
        <v>1281</v>
      </c>
      <c r="D641" s="51">
        <f t="shared" ref="D641:E641" si="182">IF(D639&gt;=D640,D639-D640,0)</f>
        <v>1393400.3500000015</v>
      </c>
      <c r="E641" s="51">
        <f t="shared" si="182"/>
        <v>3621056.6099999994</v>
      </c>
      <c r="F641" s="52">
        <f t="shared" si="119"/>
        <v>259.87194635052271</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291969.34999999986</v>
      </c>
      <c r="F643" s="52" t="str">
        <f t="shared" si="119"/>
        <v>-</v>
      </c>
    </row>
    <row r="644" spans="1:6" ht="24" x14ac:dyDescent="0.2">
      <c r="A644" s="60" t="s">
        <v>1286</v>
      </c>
      <c r="B644" s="85" t="s">
        <v>1287</v>
      </c>
      <c r="C644" s="61" t="s">
        <v>1286</v>
      </c>
      <c r="D644" s="51">
        <f t="shared" ref="D644:E644" si="185">IF(D417-D416+D638-D637&gt;=0,D417-D416+D638-D637,0)</f>
        <v>1101430.9300000002</v>
      </c>
      <c r="E644" s="51">
        <f t="shared" si="185"/>
        <v>0</v>
      </c>
      <c r="F644" s="52">
        <f t="shared" si="119"/>
        <v>0</v>
      </c>
    </row>
    <row r="645" spans="1:6" ht="24" x14ac:dyDescent="0.2">
      <c r="A645" s="53" t="s">
        <v>609</v>
      </c>
      <c r="B645" s="85" t="s">
        <v>1288</v>
      </c>
      <c r="C645" s="50" t="s">
        <v>1289</v>
      </c>
      <c r="D645" s="51">
        <f t="shared" ref="D645:E645" si="186">IF(D641+D643-D642-D644&gt;=0,D641+D643-D642-D644,0)</f>
        <v>291969.42000000132</v>
      </c>
      <c r="E645" s="51">
        <f t="shared" si="186"/>
        <v>3913025.959999999</v>
      </c>
      <c r="F645" s="52">
        <f t="shared" si="119"/>
        <v>1340.2177392413155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174482.67</v>
      </c>
      <c r="E649" s="242">
        <v>1485669.23</v>
      </c>
      <c r="F649" s="52">
        <f t="shared" ref="F649:F724" si="188">IF(D649&lt;&gt;0,IF(E649/D649&gt;=100,"&gt;&gt;100",E649/D649*100),"-")</f>
        <v>851.47093977871839</v>
      </c>
    </row>
    <row r="650" spans="1:6" ht="12.75" customHeight="1" x14ac:dyDescent="0.2">
      <c r="A650" s="53" t="s">
        <v>1297</v>
      </c>
      <c r="B650" s="85" t="s">
        <v>1298</v>
      </c>
      <c r="C650" s="50" t="s">
        <v>1297</v>
      </c>
      <c r="D650" s="242">
        <v>27694328.870000001</v>
      </c>
      <c r="E650" s="242">
        <v>35743126.380000003</v>
      </c>
      <c r="F650" s="52">
        <f t="shared" si="188"/>
        <v>129.06298090046477</v>
      </c>
    </row>
    <row r="651" spans="1:6" ht="12.75" customHeight="1" x14ac:dyDescent="0.2">
      <c r="A651" s="53" t="s">
        <v>1299</v>
      </c>
      <c r="B651" s="85" t="s">
        <v>1300</v>
      </c>
      <c r="C651" s="50" t="s">
        <v>1299</v>
      </c>
      <c r="D651" s="242">
        <v>26383142.32</v>
      </c>
      <c r="E651" s="242">
        <v>30715084.350000001</v>
      </c>
      <c r="F651" s="52">
        <f t="shared" si="188"/>
        <v>116.4193558805773</v>
      </c>
    </row>
    <row r="652" spans="1:6" ht="24" x14ac:dyDescent="0.2">
      <c r="A652" s="53">
        <v>11</v>
      </c>
      <c r="B652" s="85" t="s">
        <v>1301</v>
      </c>
      <c r="C652" s="50" t="s">
        <v>1302</v>
      </c>
      <c r="D652" s="51">
        <f t="shared" ref="D652:E652" si="189">+D649+D650-D651</f>
        <v>1485669.2200000025</v>
      </c>
      <c r="E652" s="51">
        <f t="shared" si="189"/>
        <v>6513711.2599999979</v>
      </c>
      <c r="F652" s="52">
        <f t="shared" si="188"/>
        <v>438.43617221873836</v>
      </c>
    </row>
    <row r="653" spans="1:6" ht="24" x14ac:dyDescent="0.2">
      <c r="A653" s="53" t="s">
        <v>609</v>
      </c>
      <c r="B653" s="85" t="s">
        <v>1303</v>
      </c>
      <c r="C653" s="50" t="s">
        <v>1304</v>
      </c>
      <c r="D653" s="262">
        <v>181</v>
      </c>
      <c r="E653" s="262">
        <v>185</v>
      </c>
      <c r="F653" s="52">
        <f t="shared" si="188"/>
        <v>102.20994475138122</v>
      </c>
    </row>
    <row r="654" spans="1:6" ht="24" x14ac:dyDescent="0.2">
      <c r="A654" s="53" t="s">
        <v>609</v>
      </c>
      <c r="B654" s="85" t="s">
        <v>1305</v>
      </c>
      <c r="C654" s="50" t="s">
        <v>1306</v>
      </c>
      <c r="D654" s="262">
        <v>192</v>
      </c>
      <c r="E654" s="262">
        <v>194</v>
      </c>
      <c r="F654" s="52">
        <f t="shared" si="188"/>
        <v>101.04166666666667</v>
      </c>
    </row>
    <row r="655" spans="1:6" ht="12.75" customHeight="1" x14ac:dyDescent="0.2">
      <c r="A655" s="53" t="s">
        <v>609</v>
      </c>
      <c r="B655" s="85" t="s">
        <v>1307</v>
      </c>
      <c r="C655" s="50" t="s">
        <v>1308</v>
      </c>
      <c r="D655" s="262">
        <v>170</v>
      </c>
      <c r="E655" s="262">
        <v>173</v>
      </c>
      <c r="F655" s="52">
        <f t="shared" si="188"/>
        <v>101.76470588235293</v>
      </c>
    </row>
    <row r="656" spans="1:6" ht="12.75" customHeight="1" x14ac:dyDescent="0.2">
      <c r="A656" s="53" t="s">
        <v>609</v>
      </c>
      <c r="B656" s="85" t="s">
        <v>1309</v>
      </c>
      <c r="C656" s="50" t="s">
        <v>1310</v>
      </c>
      <c r="D656" s="262">
        <v>178</v>
      </c>
      <c r="E656" s="262">
        <v>180</v>
      </c>
      <c r="F656" s="52">
        <f t="shared" si="188"/>
        <v>101.12359550561798</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1236.93</v>
      </c>
      <c r="E660" s="242">
        <v>0</v>
      </c>
      <c r="F660" s="52">
        <f t="shared" si="188"/>
        <v>0</v>
      </c>
    </row>
    <row r="661" spans="1:6" ht="12.75" customHeight="1" x14ac:dyDescent="0.2">
      <c r="A661" s="53">
        <v>63311</v>
      </c>
      <c r="B661" s="85" t="s">
        <v>1320</v>
      </c>
      <c r="C661" s="50" t="s">
        <v>1321</v>
      </c>
      <c r="D661" s="242">
        <v>2598931.9700000002</v>
      </c>
      <c r="E661" s="242">
        <v>4015699.4</v>
      </c>
      <c r="F661" s="52">
        <f t="shared" si="188"/>
        <v>154.51344807613413</v>
      </c>
    </row>
    <row r="662" spans="1:6" ht="12.75" customHeight="1" x14ac:dyDescent="0.2">
      <c r="A662" s="53">
        <v>63312</v>
      </c>
      <c r="B662" s="85" t="s">
        <v>1322</v>
      </c>
      <c r="C662" s="50" t="s">
        <v>1323</v>
      </c>
      <c r="D662" s="242">
        <v>8446.6200000000008</v>
      </c>
      <c r="E662" s="242">
        <v>9923.0300000000007</v>
      </c>
      <c r="F662" s="52">
        <f t="shared" si="188"/>
        <v>117.47929941207251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13272.28</v>
      </c>
      <c r="E665" s="242">
        <v>0</v>
      </c>
      <c r="F665" s="52">
        <f t="shared" si="188"/>
        <v>0</v>
      </c>
    </row>
    <row r="666" spans="1:6" ht="12.75" customHeight="1" x14ac:dyDescent="0.2">
      <c r="A666" s="53">
        <v>63322</v>
      </c>
      <c r="B666" s="85" t="s">
        <v>1330</v>
      </c>
      <c r="C666" s="50" t="s">
        <v>1331</v>
      </c>
      <c r="D666" s="242">
        <v>43134.91</v>
      </c>
      <c r="E666" s="242">
        <v>46320.26</v>
      </c>
      <c r="F666" s="52">
        <f t="shared" si="188"/>
        <v>107.38462187587734</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25386.69</v>
      </c>
      <c r="E669" s="242">
        <v>0</v>
      </c>
      <c r="F669" s="52">
        <f t="shared" si="188"/>
        <v>0</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310365.27</v>
      </c>
      <c r="E671" s="242">
        <v>326237.15999999997</v>
      </c>
      <c r="F671" s="52">
        <f t="shared" si="188"/>
        <v>105.11393881151714</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116447.93</v>
      </c>
      <c r="E673" s="242">
        <v>25270.18</v>
      </c>
      <c r="F673" s="52">
        <f t="shared" si="188"/>
        <v>21.700840882272448</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40639.72</v>
      </c>
      <c r="E675" s="242">
        <v>44461.65</v>
      </c>
      <c r="F675" s="52">
        <f t="shared" si="188"/>
        <v>109.40442010919367</v>
      </c>
    </row>
    <row r="676" spans="1:6" ht="24" x14ac:dyDescent="0.2">
      <c r="A676" s="53">
        <v>63613</v>
      </c>
      <c r="B676" s="232" t="s">
        <v>1350</v>
      </c>
      <c r="C676" s="50" t="s">
        <v>1351</v>
      </c>
      <c r="D676" s="242">
        <v>1327.23</v>
      </c>
      <c r="E676" s="242">
        <v>6980</v>
      </c>
      <c r="F676" s="52">
        <f t="shared" si="188"/>
        <v>525.90734085275346</v>
      </c>
    </row>
    <row r="677" spans="1:6" ht="24" x14ac:dyDescent="0.2">
      <c r="A677" s="53">
        <v>63622</v>
      </c>
      <c r="B677" s="232" t="s">
        <v>1352</v>
      </c>
      <c r="C677" s="50" t="s">
        <v>1353</v>
      </c>
      <c r="D677" s="242">
        <v>21102.93</v>
      </c>
      <c r="E677" s="242">
        <v>41912.639999999999</v>
      </c>
      <c r="F677" s="52">
        <f t="shared" si="188"/>
        <v>198.61052469965071</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286749.32</v>
      </c>
      <c r="E694" s="242">
        <v>208848.51</v>
      </c>
      <c r="F694" s="52">
        <f t="shared" si="188"/>
        <v>72.833131740294974</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170121.25</v>
      </c>
      <c r="E698" s="242">
        <v>229948.6</v>
      </c>
      <c r="F698" s="52">
        <f t="shared" si="188"/>
        <v>135.16747613834249</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524880.75</v>
      </c>
      <c r="E710" s="242">
        <v>524752.64000000001</v>
      </c>
      <c r="F710" s="52">
        <f t="shared" si="188"/>
        <v>99.975592551260448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14864.95</v>
      </c>
      <c r="E716" s="242">
        <v>103244.05</v>
      </c>
      <c r="F716" s="52">
        <f t="shared" si="188"/>
        <v>694.546903958641</v>
      </c>
    </row>
    <row r="717" spans="1:6" ht="12.75" customHeight="1" x14ac:dyDescent="0.2">
      <c r="A717" s="53">
        <v>31215</v>
      </c>
      <c r="B717" s="85" t="s">
        <v>1414</v>
      </c>
      <c r="C717" s="50" t="s">
        <v>1415</v>
      </c>
      <c r="D717" s="242">
        <v>18481.66</v>
      </c>
      <c r="E717" s="242">
        <v>18183.150000000001</v>
      </c>
      <c r="F717" s="52">
        <f t="shared" si="188"/>
        <v>98.384831232692306</v>
      </c>
    </row>
    <row r="718" spans="1:6" ht="12.75" customHeight="1" x14ac:dyDescent="0.2">
      <c r="A718" s="53">
        <v>32121</v>
      </c>
      <c r="B718" s="85" t="s">
        <v>1416</v>
      </c>
      <c r="C718" s="50" t="s">
        <v>1417</v>
      </c>
      <c r="D718" s="242">
        <v>179165.76</v>
      </c>
      <c r="E718" s="242">
        <v>194179.64</v>
      </c>
      <c r="F718" s="52">
        <f t="shared" si="188"/>
        <v>108.3798824061026</v>
      </c>
    </row>
    <row r="719" spans="1:6" ht="12.75" customHeight="1" x14ac:dyDescent="0.2">
      <c r="A719" s="53" t="s">
        <v>1418</v>
      </c>
      <c r="B719" s="85" t="s">
        <v>1419</v>
      </c>
      <c r="C719" s="50" t="s">
        <v>1418</v>
      </c>
      <c r="D719" s="242">
        <v>5988.96</v>
      </c>
      <c r="E719" s="242">
        <v>6377.41</v>
      </c>
      <c r="F719" s="52">
        <f t="shared" si="188"/>
        <v>106.4861010926772</v>
      </c>
    </row>
    <row r="720" spans="1:6" ht="12.75" customHeight="1" x14ac:dyDescent="0.2">
      <c r="A720" s="53" t="s">
        <v>1420</v>
      </c>
      <c r="B720" s="85" t="s">
        <v>1421</v>
      </c>
      <c r="C720" s="50" t="s">
        <v>1420</v>
      </c>
      <c r="D720" s="242">
        <v>18369.5</v>
      </c>
      <c r="E720" s="242">
        <v>36659.230000000003</v>
      </c>
      <c r="F720" s="52">
        <f t="shared" si="188"/>
        <v>199.56574757070143</v>
      </c>
    </row>
    <row r="721" spans="1:6" ht="12.75" customHeight="1" x14ac:dyDescent="0.2">
      <c r="A721" s="53" t="s">
        <v>1422</v>
      </c>
      <c r="B721" s="85" t="s">
        <v>1423</v>
      </c>
      <c r="C721" s="50" t="s">
        <v>1422</v>
      </c>
      <c r="D721" s="242">
        <v>58174.3</v>
      </c>
      <c r="E721" s="242">
        <v>52048.81</v>
      </c>
      <c r="F721" s="52">
        <f t="shared" si="188"/>
        <v>89.470453447656425</v>
      </c>
    </row>
    <row r="722" spans="1:6" ht="12.75" customHeight="1" x14ac:dyDescent="0.2">
      <c r="A722" s="53" t="s">
        <v>1424</v>
      </c>
      <c r="B722" s="85" t="s">
        <v>1425</v>
      </c>
      <c r="C722" s="50" t="s">
        <v>1424</v>
      </c>
      <c r="D722" s="242">
        <v>47467.25</v>
      </c>
      <c r="E722" s="242">
        <v>40280.79</v>
      </c>
      <c r="F722" s="52">
        <f t="shared" si="188"/>
        <v>84.860172013335514</v>
      </c>
    </row>
    <row r="723" spans="1:6" ht="12.75" customHeight="1" x14ac:dyDescent="0.2">
      <c r="A723" s="53" t="s">
        <v>1426</v>
      </c>
      <c r="B723" s="85" t="s">
        <v>1427</v>
      </c>
      <c r="C723" s="50" t="s">
        <v>1426</v>
      </c>
      <c r="D723" s="242">
        <v>10652.93</v>
      </c>
      <c r="E723" s="242">
        <v>23652.77</v>
      </c>
      <c r="F723" s="52">
        <f t="shared" si="188"/>
        <v>222.03065259980116</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76257.320000000007</v>
      </c>
      <c r="E725" s="242">
        <v>76436.86</v>
      </c>
      <c r="F725" s="52">
        <f t="shared" ref="F725:F979" si="190">IF(D725&lt;&gt;0,IF(E725/D725&gt;=100,"&gt;&gt;100",E725/D725*100),"-")</f>
        <v>100.23543969287145</v>
      </c>
    </row>
    <row r="726" spans="1:6" ht="12.75" customHeight="1" x14ac:dyDescent="0.2">
      <c r="A726" s="53" t="s">
        <v>1432</v>
      </c>
      <c r="B726" s="85" t="s">
        <v>1433</v>
      </c>
      <c r="C726" s="50" t="s">
        <v>1432</v>
      </c>
      <c r="D726" s="242">
        <v>5596</v>
      </c>
      <c r="E726" s="242">
        <v>9025.68</v>
      </c>
      <c r="F726" s="52">
        <f t="shared" si="190"/>
        <v>161.28806290207291</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3620.97</v>
      </c>
      <c r="E759" s="242">
        <v>68631.649999999994</v>
      </c>
      <c r="F759" s="52">
        <f t="shared" si="190"/>
        <v>1895.394051870079</v>
      </c>
    </row>
    <row r="760" spans="1:6" ht="12.75" customHeight="1" x14ac:dyDescent="0.2">
      <c r="A760" s="53">
        <v>35232</v>
      </c>
      <c r="B760" s="85" t="s">
        <v>1500</v>
      </c>
      <c r="C760" s="50" t="s">
        <v>1501</v>
      </c>
      <c r="D760" s="242">
        <v>19284.62</v>
      </c>
      <c r="E760" s="242">
        <v>136044.54</v>
      </c>
      <c r="F760" s="52">
        <f t="shared" si="190"/>
        <v>705.4561614384935</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905840.11</v>
      </c>
      <c r="E816" s="242">
        <v>1008535.11</v>
      </c>
      <c r="F816" s="52">
        <f t="shared" si="190"/>
        <v>111.33698970340362</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138695.32999999999</v>
      </c>
      <c r="E819" s="242">
        <v>130729.2</v>
      </c>
      <c r="F819" s="52">
        <f t="shared" si="190"/>
        <v>94.256381956047122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88858.21</v>
      </c>
      <c r="E823" s="242">
        <v>84278.09</v>
      </c>
      <c r="F823" s="52">
        <f t="shared" si="190"/>
        <v>94.845586018444422</v>
      </c>
    </row>
    <row r="824" spans="1:6" ht="12.75" customHeight="1" x14ac:dyDescent="0.2">
      <c r="A824" s="53">
        <v>37221</v>
      </c>
      <c r="B824" s="85" t="s">
        <v>1628</v>
      </c>
      <c r="C824" s="50" t="s">
        <v>1629</v>
      </c>
      <c r="D824" s="242">
        <v>0</v>
      </c>
      <c r="E824" s="242">
        <v>0</v>
      </c>
      <c r="F824" s="52" t="str">
        <f t="shared" si="190"/>
        <v>-</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8494.26</v>
      </c>
      <c r="E829" s="242">
        <v>5250</v>
      </c>
      <c r="F829" s="52">
        <f t="shared" si="190"/>
        <v>61.806443410020421</v>
      </c>
    </row>
    <row r="830" spans="1:6" ht="12.75" customHeight="1" x14ac:dyDescent="0.2">
      <c r="A830" s="53">
        <v>38612</v>
      </c>
      <c r="B830" s="85" t="s">
        <v>1639</v>
      </c>
      <c r="C830" s="50" t="s">
        <v>1640</v>
      </c>
      <c r="D830" s="242">
        <v>909221</v>
      </c>
      <c r="E830" s="242">
        <v>763877.95</v>
      </c>
      <c r="F830" s="52">
        <f t="shared" si="190"/>
        <v>84.014552017606263</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224748.9</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628955.14</v>
      </c>
      <c r="E968" s="242">
        <v>544793.9</v>
      </c>
      <c r="F968" s="52">
        <f t="shared" si="190"/>
        <v>86.618880322688824</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5" workbookViewId="0">
      <selection activeCell="E245" sqref="E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97277596.350000024</v>
      </c>
      <c r="E6" s="229">
        <f t="shared" si="0"/>
        <v>104838663.17999999</v>
      </c>
      <c r="F6" s="230">
        <f t="shared" ref="F6:F260" si="1">IF(D6&gt;0,IF(E6/D6&gt;=100,"&gt;&gt;100",E6/D6*100),"-")</f>
        <v>107.77267028966837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79300935.76000002</v>
      </c>
      <c r="E7" s="104">
        <f t="shared" si="2"/>
        <v>82185575.629999995</v>
      </c>
      <c r="F7" s="93">
        <f t="shared" si="1"/>
        <v>103.63758616762124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18135318.32</v>
      </c>
      <c r="E8" s="104">
        <f>E9+E10-E11</f>
        <v>18737849.07</v>
      </c>
      <c r="F8" s="93">
        <f t="shared" si="1"/>
        <v>103.32241617912776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18020477.760000002</v>
      </c>
      <c r="E9" s="247">
        <v>18628912.16</v>
      </c>
      <c r="F9" s="93">
        <f t="shared" si="1"/>
        <v>103.37634999528447</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177024.95</v>
      </c>
      <c r="E10" s="247">
        <v>182037.77</v>
      </c>
      <c r="F10" s="93">
        <f t="shared" si="1"/>
        <v>102.8317025368458</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62184.39</v>
      </c>
      <c r="E11" s="247">
        <v>73100.86</v>
      </c>
      <c r="F11" s="93">
        <f t="shared" si="1"/>
        <v>117.55500053952449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43967531.680000015</v>
      </c>
      <c r="E12" s="104">
        <f t="shared" si="3"/>
        <v>44314814.789999999</v>
      </c>
      <c r="F12" s="93">
        <f t="shared" si="1"/>
        <v>100.78986264802752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40063769.980000004</v>
      </c>
      <c r="E13" s="104">
        <f t="shared" si="4"/>
        <v>40217354.460000001</v>
      </c>
      <c r="F13" s="93">
        <f t="shared" si="1"/>
        <v>100.38335004438341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46626.51</v>
      </c>
      <c r="E14" s="247">
        <v>184658.23</v>
      </c>
      <c r="F14" s="93">
        <f t="shared" si="1"/>
        <v>396.03699697875737</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12352683.199999999</v>
      </c>
      <c r="E15" s="247">
        <v>13286127.779999999</v>
      </c>
      <c r="F15" s="93">
        <f t="shared" si="1"/>
        <v>107.55661393469558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37146987.490000002</v>
      </c>
      <c r="E16" s="247">
        <v>37763634.969999999</v>
      </c>
      <c r="F16" s="93">
        <f t="shared" si="1"/>
        <v>101.66002015685929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17773044.969999999</v>
      </c>
      <c r="E17" s="247">
        <v>18625978.550000001</v>
      </c>
      <c r="F17" s="93">
        <f t="shared" si="1"/>
        <v>104.79902898709652</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27255572.190000001</v>
      </c>
      <c r="E18" s="247">
        <v>29643045.07</v>
      </c>
      <c r="F18" s="93">
        <f t="shared" si="1"/>
        <v>108.75957717327232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1334948.3799999999</v>
      </c>
      <c r="E19" s="104">
        <f t="shared" si="5"/>
        <v>1260778.8799999999</v>
      </c>
      <c r="F19" s="93">
        <f t="shared" si="1"/>
        <v>94.444017378409796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1299228.55</v>
      </c>
      <c r="E20" s="247">
        <v>1339193.29</v>
      </c>
      <c r="F20" s="93">
        <f t="shared" si="1"/>
        <v>103.07603616007361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89685.54</v>
      </c>
      <c r="E21" s="247">
        <v>97835.47</v>
      </c>
      <c r="F21" s="93">
        <f t="shared" si="1"/>
        <v>109.08722855434667</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211396.24</v>
      </c>
      <c r="E22" s="247">
        <v>220299.39</v>
      </c>
      <c r="F22" s="93">
        <f t="shared" si="1"/>
        <v>104.21159335662735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25724.43</v>
      </c>
      <c r="E24" s="247">
        <v>24446.080000000002</v>
      </c>
      <c r="F24" s="93">
        <f t="shared" si="1"/>
        <v>95.030599317458154</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144052.29999999999</v>
      </c>
      <c r="E25" s="247">
        <v>152806.70000000001</v>
      </c>
      <c r="F25" s="93">
        <f t="shared" si="1"/>
        <v>106.07723722564653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3541201.2</v>
      </c>
      <c r="E26" s="247">
        <v>3793749.18</v>
      </c>
      <c r="F26" s="93">
        <f t="shared" si="1"/>
        <v>107.13170378458021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3976339.88</v>
      </c>
      <c r="E28" s="247">
        <v>4367551.2300000004</v>
      </c>
      <c r="F28" s="93">
        <f t="shared" si="1"/>
        <v>109.83847864634753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238205.83999999997</v>
      </c>
      <c r="E29" s="104">
        <f t="shared" si="6"/>
        <v>437646.66000000003</v>
      </c>
      <c r="F29" s="93">
        <f t="shared" si="1"/>
        <v>183.72625121197703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759314.72</v>
      </c>
      <c r="E30" s="247">
        <v>1027467.93</v>
      </c>
      <c r="F30" s="93">
        <f t="shared" si="1"/>
        <v>135.31516022763265</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521108.88</v>
      </c>
      <c r="E34" s="247">
        <v>589821.27</v>
      </c>
      <c r="F34" s="93">
        <f t="shared" si="1"/>
        <v>113.1858029362309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1362367.0900000003</v>
      </c>
      <c r="E35" s="104">
        <f t="shared" si="7"/>
        <v>1420579.92</v>
      </c>
      <c r="F35" s="93">
        <f t="shared" si="1"/>
        <v>104.27291810168428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1017152.4</v>
      </c>
      <c r="E36" s="247">
        <v>1066018.01</v>
      </c>
      <c r="F36" s="93">
        <f t="shared" si="1"/>
        <v>104.80415815761728</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182861.93</v>
      </c>
      <c r="E37" s="247">
        <v>185221.93</v>
      </c>
      <c r="F37" s="93">
        <f t="shared" si="1"/>
        <v>101.29059121272536</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155517.57</v>
      </c>
      <c r="E38" s="247">
        <v>160657.57</v>
      </c>
      <c r="F38" s="93">
        <f t="shared" si="1"/>
        <v>103.30509279433828</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9901.1200000000008</v>
      </c>
      <c r="E39" s="247">
        <v>11839.27</v>
      </c>
      <c r="F39" s="93">
        <f t="shared" si="1"/>
        <v>119.57505817523672</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3065.93</v>
      </c>
      <c r="E40" s="247">
        <v>3156.86</v>
      </c>
      <c r="F40" s="93">
        <f t="shared" si="1"/>
        <v>102.96582113746891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968240.39</v>
      </c>
      <c r="E45" s="104">
        <f t="shared" si="9"/>
        <v>978454.86999999988</v>
      </c>
      <c r="F45" s="93">
        <f t="shared" si="1"/>
        <v>101.054952892432</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207728.23</v>
      </c>
      <c r="E47" s="247">
        <v>216204.71</v>
      </c>
      <c r="F47" s="93">
        <f t="shared" si="1"/>
        <v>104.08056237710204</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54151.82</v>
      </c>
      <c r="E48" s="247">
        <v>54795.93</v>
      </c>
      <c r="F48" s="93">
        <f t="shared" si="1"/>
        <v>101.18945217353729</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892377.22</v>
      </c>
      <c r="E49" s="247">
        <v>903335.8</v>
      </c>
      <c r="F49" s="93">
        <f t="shared" si="1"/>
        <v>101.22802103800903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186016.88</v>
      </c>
      <c r="E50" s="247">
        <v>195881.57</v>
      </c>
      <c r="F50" s="93">
        <f t="shared" si="1"/>
        <v>105.30311550220604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16532.21</v>
      </c>
      <c r="E51" s="247">
        <v>16532.240000000002</v>
      </c>
      <c r="F51" s="93">
        <f t="shared" si="1"/>
        <v>100.00018146394223</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730885.71</v>
      </c>
      <c r="E54" s="247">
        <v>782828.44</v>
      </c>
      <c r="F54" s="93">
        <f t="shared" si="1"/>
        <v>107.10681975161343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730885.71</v>
      </c>
      <c r="E55" s="247">
        <v>782828.44</v>
      </c>
      <c r="F55" s="93">
        <f t="shared" si="1"/>
        <v>107.10681975161343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17181553.550000001</v>
      </c>
      <c r="E56" s="104">
        <f t="shared" si="11"/>
        <v>19116379.530000001</v>
      </c>
      <c r="F56" s="93">
        <f t="shared" si="1"/>
        <v>111.26106538835074</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12481422.810000001</v>
      </c>
      <c r="E57" s="247">
        <v>14478452.58</v>
      </c>
      <c r="F57" s="93">
        <f t="shared" si="1"/>
        <v>116.0000169884478</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4700130.74</v>
      </c>
      <c r="E62" s="247">
        <v>4637926.95</v>
      </c>
      <c r="F62" s="93">
        <f t="shared" si="1"/>
        <v>98.676551920766357</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17976660.590000004</v>
      </c>
      <c r="E68" s="104">
        <f t="shared" si="13"/>
        <v>22653087.550000001</v>
      </c>
      <c r="F68" s="93">
        <f t="shared" si="1"/>
        <v>126.01388025649982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1485669.22</v>
      </c>
      <c r="E69" s="104">
        <f t="shared" si="14"/>
        <v>6513711.2599999998</v>
      </c>
      <c r="F69" s="93">
        <f t="shared" si="1"/>
        <v>438.43617221873927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1484993.68</v>
      </c>
      <c r="E70" s="104">
        <f t="shared" si="15"/>
        <v>6512532.9199999999</v>
      </c>
      <c r="F70" s="93">
        <f t="shared" si="1"/>
        <v>438.55627183544652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1484993.68</v>
      </c>
      <c r="E72" s="247">
        <v>6512532.9199999999</v>
      </c>
      <c r="F72" s="93">
        <f t="shared" si="1"/>
        <v>438.55627183544652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486.37</v>
      </c>
      <c r="E75" s="247">
        <v>1047.83</v>
      </c>
      <c r="F75" s="93">
        <f t="shared" si="1"/>
        <v>215.43886341674033</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189.17</v>
      </c>
      <c r="E76" s="247">
        <v>130.51</v>
      </c>
      <c r="F76" s="93">
        <f t="shared" si="1"/>
        <v>68.990854786699799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101020.77</v>
      </c>
      <c r="E78" s="104">
        <f>E79+SUM(E82:E84)-E85+E86</f>
        <v>73071.649999999994</v>
      </c>
      <c r="F78" s="93">
        <f t="shared" si="1"/>
        <v>72.333293440546925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11.28</v>
      </c>
      <c r="E83" s="247">
        <v>11.28</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101009.49</v>
      </c>
      <c r="E86" s="247">
        <v>73060.37</v>
      </c>
      <c r="F86" s="93">
        <f t="shared" si="1"/>
        <v>72.330203825402933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13552246.33</v>
      </c>
      <c r="E134" s="104">
        <f t="shared" si="23"/>
        <v>13702241.880000001</v>
      </c>
      <c r="F134" s="93">
        <f t="shared" si="1"/>
        <v>101.10679474345122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13552246.33</v>
      </c>
      <c r="E135" s="104">
        <f t="shared" si="24"/>
        <v>13702241.880000001</v>
      </c>
      <c r="F135" s="93">
        <f t="shared" si="1"/>
        <v>101.10679474345122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13552246.33</v>
      </c>
      <c r="E139" s="247">
        <v>13702241.880000001</v>
      </c>
      <c r="F139" s="93">
        <f t="shared" si="1"/>
        <v>101.10679474345122</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2815804.8100000005</v>
      </c>
      <c r="E146" s="104">
        <f t="shared" si="26"/>
        <v>2345438.84</v>
      </c>
      <c r="F146" s="93">
        <f t="shared" si="1"/>
        <v>83.295505131266523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75254.649999999994</v>
      </c>
      <c r="E147" s="247">
        <v>696614.36</v>
      </c>
      <c r="F147" s="93">
        <f t="shared" si="1"/>
        <v>925.67616751921639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432535.66000000003</v>
      </c>
      <c r="E149" s="104">
        <f t="shared" si="27"/>
        <v>78599.83</v>
      </c>
      <c r="F149" s="93">
        <f t="shared" si="1"/>
        <v>18.171872811596621</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189116.7</v>
      </c>
      <c r="E151" s="247">
        <v>78599.83</v>
      </c>
      <c r="F151" s="93">
        <f t="shared" si="1"/>
        <v>41.561549032951611</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243418.96</v>
      </c>
      <c r="E157" s="247">
        <v>0</v>
      </c>
      <c r="F157" s="93">
        <f t="shared" si="1"/>
        <v>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350540.53</v>
      </c>
      <c r="E158" s="247">
        <v>316864.67</v>
      </c>
      <c r="F158" s="93">
        <f t="shared" si="1"/>
        <v>90.393162240041107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4185877.17</v>
      </c>
      <c r="E159" s="247">
        <v>3742396.51</v>
      </c>
      <c r="F159" s="93">
        <f t="shared" si="1"/>
        <v>89.405311193113661</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197925.81</v>
      </c>
      <c r="E160" s="247">
        <v>213541.81</v>
      </c>
      <c r="F160" s="93">
        <f t="shared" si="1"/>
        <v>107.88982498038027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215057.83</v>
      </c>
      <c r="E161" s="247">
        <v>277717.82</v>
      </c>
      <c r="F161" s="93">
        <f t="shared" si="1"/>
        <v>129.13634439629564</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25050</v>
      </c>
      <c r="E162" s="247">
        <v>0</v>
      </c>
      <c r="F162" s="93">
        <f t="shared" si="1"/>
        <v>0</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2666436.84</v>
      </c>
      <c r="E163" s="247">
        <v>2980296.16</v>
      </c>
      <c r="F163" s="93">
        <f t="shared" si="1"/>
        <v>111.77073896113738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21919.46</v>
      </c>
      <c r="E164" s="104">
        <f t="shared" si="28"/>
        <v>18623.919999999998</v>
      </c>
      <c r="F164" s="93">
        <f t="shared" si="1"/>
        <v>84.965231807717885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21919.46</v>
      </c>
      <c r="E166" s="247">
        <v>18623.919999999998</v>
      </c>
      <c r="F166" s="93">
        <f t="shared" si="1"/>
        <v>84.965231807717885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97277596.350000009</v>
      </c>
      <c r="E175" s="104">
        <f t="shared" si="30"/>
        <v>104838663.17999999</v>
      </c>
      <c r="F175" s="93">
        <f t="shared" si="1"/>
        <v>107.77267028966837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2308971.33</v>
      </c>
      <c r="E176" s="104">
        <f t="shared" si="31"/>
        <v>3203977.85</v>
      </c>
      <c r="F176" s="93">
        <f t="shared" si="1"/>
        <v>138.76213222621521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1148541.81</v>
      </c>
      <c r="E177" s="104">
        <f t="shared" si="32"/>
        <v>2032664.51</v>
      </c>
      <c r="F177" s="93">
        <f t="shared" si="1"/>
        <v>176.9778420169136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369532.15</v>
      </c>
      <c r="E179" s="247">
        <v>622086.43999999994</v>
      </c>
      <c r="F179" s="93">
        <f t="shared" si="1"/>
        <v>168.34433485692651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515.16999999999996</v>
      </c>
      <c r="E180" s="104">
        <f t="shared" si="33"/>
        <v>483.98</v>
      </c>
      <c r="F180" s="93">
        <f t="shared" si="1"/>
        <v>93.945687831201369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515.16999999999996</v>
      </c>
      <c r="E183" s="247">
        <v>483.98</v>
      </c>
      <c r="F183" s="93">
        <f t="shared" si="1"/>
        <v>93.945687831201369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6417</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152392</v>
      </c>
      <c r="E186" s="247">
        <v>232668.13</v>
      </c>
      <c r="F186" s="93">
        <f t="shared" si="1"/>
        <v>152.67739120163787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1327.23</v>
      </c>
      <c r="E187" s="247">
        <v>132323.57</v>
      </c>
      <c r="F187" s="93">
        <f t="shared" si="1"/>
        <v>9969.9049900921473</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624775.26</v>
      </c>
      <c r="E188" s="247">
        <v>1038685.39</v>
      </c>
      <c r="F188" s="93">
        <f t="shared" si="1"/>
        <v>166.249443039726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325199.53999999998</v>
      </c>
      <c r="E189" s="247">
        <v>880877.24</v>
      </c>
      <c r="F189" s="93">
        <f t="shared" si="1"/>
        <v>270.87284317806848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835229.98</v>
      </c>
      <c r="E206" s="104">
        <f t="shared" si="37"/>
        <v>290436.09999999998</v>
      </c>
      <c r="F206" s="93">
        <f t="shared" si="1"/>
        <v>34.773189056264478</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835229.98</v>
      </c>
      <c r="E207" s="104">
        <f t="shared" si="38"/>
        <v>290436.09999999998</v>
      </c>
      <c r="F207" s="93">
        <f t="shared" si="1"/>
        <v>34.773189056264478</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835229.98</v>
      </c>
      <c r="E217" s="247">
        <v>290436.09999999998</v>
      </c>
      <c r="F217" s="93">
        <f t="shared" si="1"/>
        <v>34.773189056264478</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94968625.020000011</v>
      </c>
      <c r="E237" s="104">
        <f t="shared" si="41"/>
        <v>101634685.33</v>
      </c>
      <c r="F237" s="93">
        <f t="shared" si="1"/>
        <v>107.01922377900716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92053167.650000006</v>
      </c>
      <c r="E238" s="104">
        <f t="shared" si="42"/>
        <v>95632596.939999998</v>
      </c>
      <c r="F238" s="93">
        <f t="shared" si="1"/>
        <v>103.88843684728973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92911243.150000006</v>
      </c>
      <c r="E239" s="104">
        <f t="shared" si="43"/>
        <v>95945878.560000002</v>
      </c>
      <c r="F239" s="93">
        <f t="shared" si="1"/>
        <v>103.26616597423065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79191328.719999999</v>
      </c>
      <c r="E240" s="247">
        <v>82073559.620000005</v>
      </c>
      <c r="F240" s="93">
        <f t="shared" si="1"/>
        <v>103.63957891171498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13719914.43</v>
      </c>
      <c r="E241" s="247">
        <v>13872318.939999999</v>
      </c>
      <c r="F241" s="93">
        <f t="shared" si="1"/>
        <v>101.11082697182682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858075.5</v>
      </c>
      <c r="E242" s="104">
        <f t="shared" si="44"/>
        <v>313281.62</v>
      </c>
      <c r="F242" s="93">
        <f t="shared" si="1"/>
        <v>36.509796632114536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835229.98</v>
      </c>
      <c r="E243" s="247">
        <v>290436.09999999998</v>
      </c>
      <c r="F243" s="93">
        <f t="shared" si="1"/>
        <v>34.773189056264478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22845.52</v>
      </c>
      <c r="E244" s="247">
        <v>22845.52</v>
      </c>
      <c r="F244" s="93">
        <f t="shared" si="1"/>
        <v>100</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291969.41999999993</v>
      </c>
      <c r="E245" s="104">
        <f t="shared" si="45"/>
        <v>3913025.959999999</v>
      </c>
      <c r="F245" s="93">
        <f t="shared" si="1"/>
        <v>1340.2177392413221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5924936.5499999998</v>
      </c>
      <c r="E246" s="104">
        <f t="shared" si="46"/>
        <v>10403895.619999999</v>
      </c>
      <c r="F246" s="93">
        <f t="shared" si="1"/>
        <v>175.59505544409583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5070184.0999999996</v>
      </c>
      <c r="E247" s="247">
        <v>10243932.59</v>
      </c>
      <c r="F247" s="93">
        <f t="shared" si="1"/>
        <v>202.04261596733738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854752.45</v>
      </c>
      <c r="E249" s="247">
        <v>159963.03</v>
      </c>
      <c r="F249" s="93">
        <f t="shared" si="1"/>
        <v>18.714544778432636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5632967.1299999999</v>
      </c>
      <c r="E250" s="104">
        <f t="shared" si="47"/>
        <v>6490869.6600000001</v>
      </c>
      <c r="F250" s="93">
        <f t="shared" si="1"/>
        <v>115.23002904510113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5632967.1299999999</v>
      </c>
      <c r="E252" s="247">
        <v>6490869.6600000001</v>
      </c>
      <c r="F252" s="93">
        <f t="shared" si="1"/>
        <v>115.23002904510113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2591066.0499999998</v>
      </c>
      <c r="E255" s="247">
        <v>2059936.07</v>
      </c>
      <c r="F255" s="93">
        <f t="shared" si="1"/>
        <v>79.501488200194672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21919.46</v>
      </c>
      <c r="E256" s="247">
        <v>18623.919999999998</v>
      </c>
      <c r="F256" s="93">
        <f t="shared" si="1"/>
        <v>84.965231807717885</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10502.44</v>
      </c>
      <c r="E257" s="247">
        <v>10502.44</v>
      </c>
      <c r="F257" s="93">
        <f t="shared" si="1"/>
        <v>100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8873219.75</v>
      </c>
      <c r="E259" s="104">
        <f t="shared" si="49"/>
        <v>8362926.6100000003</v>
      </c>
      <c r="F259" s="93">
        <f t="shared" si="1"/>
        <v>94.249064551793609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8873219.75</v>
      </c>
      <c r="E260" s="248">
        <v>8362926.6100000003</v>
      </c>
      <c r="F260" s="97">
        <f t="shared" si="1"/>
        <v>94.249064551793609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4426962.96</v>
      </c>
      <c r="E264" s="247">
        <v>4412905.87</v>
      </c>
      <c r="F264" s="93">
        <f t="shared" si="50"/>
        <v>99.682466509726581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1055278.69</v>
      </c>
      <c r="E265" s="247">
        <v>912829.13</v>
      </c>
      <c r="F265" s="93">
        <f t="shared" si="50"/>
        <v>86.501237886268697</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18762.3</v>
      </c>
      <c r="E266" s="247">
        <v>17695.09</v>
      </c>
      <c r="F266" s="93">
        <f t="shared" si="50"/>
        <v>94.311944697611708</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3157.16</v>
      </c>
      <c r="E267" s="247">
        <v>928.83</v>
      </c>
      <c r="F267" s="93">
        <f t="shared" si="50"/>
        <v>29.419795005637983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17598.84</v>
      </c>
      <c r="E268" s="247">
        <v>13137.33</v>
      </c>
      <c r="F268" s="93">
        <f t="shared" si="50"/>
        <v>74.648840491759685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81090.69</v>
      </c>
      <c r="E269" s="247">
        <v>53044.639999999999</v>
      </c>
      <c r="F269" s="93">
        <f t="shared" si="50"/>
        <v>65.413970457027801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2319.96</v>
      </c>
      <c r="E271" s="247">
        <v>2330.46</v>
      </c>
      <c r="F271" s="93">
        <f t="shared" si="50"/>
        <v>100.45259401024155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4547.9399999999996</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436615.83</v>
      </c>
      <c r="E287" s="247">
        <v>411590.41</v>
      </c>
      <c r="F287" s="93">
        <f t="shared" si="50"/>
        <v>94.268320505007793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711925.98</v>
      </c>
      <c r="E288" s="247">
        <v>1621074.1</v>
      </c>
      <c r="F288" s="93">
        <f t="shared" si="50"/>
        <v>227.70261874696581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70583.649999999994</v>
      </c>
      <c r="E289" s="247">
        <v>26644.82</v>
      </c>
      <c r="F289" s="93">
        <f t="shared" si="50"/>
        <v>37.74928046367679</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254615.89</v>
      </c>
      <c r="E290" s="247">
        <v>854232.42</v>
      </c>
      <c r="F290" s="93">
        <f t="shared" si="50"/>
        <v>335.49847183535951</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835229.98</v>
      </c>
      <c r="E294" s="247">
        <v>290436.09999999998</v>
      </c>
      <c r="F294" s="93">
        <f t="shared" si="50"/>
        <v>34.773189056264478</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93874.73</v>
      </c>
      <c r="E297" s="247">
        <v>123703.13</v>
      </c>
      <c r="F297" s="93">
        <f t="shared" si="50"/>
        <v>131.7746852640748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6334.46</v>
      </c>
      <c r="E298" s="247">
        <v>39299.72</v>
      </c>
      <c r="F298" s="93">
        <f t="shared" si="50"/>
        <v>620.4115267915497</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180758.92</v>
      </c>
      <c r="E299" s="247">
        <v>222977.82</v>
      </c>
      <c r="F299" s="93">
        <f t="shared" si="50"/>
        <v>123.35646838341366</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4"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3620128.4800000004</v>
      </c>
      <c r="E5" s="79">
        <f t="shared" si="0"/>
        <v>4044312.48</v>
      </c>
      <c r="F5" s="80">
        <f t="shared" ref="F5:F141" si="1">IF(D5&gt;0,IF(E5/D5&gt;=100,"&gt;&gt;100",E5/D5*100),"-")</f>
        <v>111.71737418557032</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399644.6</v>
      </c>
      <c r="E6" s="81">
        <f t="shared" si="2"/>
        <v>493870.52999999997</v>
      </c>
      <c r="F6" s="63">
        <f t="shared" si="1"/>
        <v>123.57743104748569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230266.28</v>
      </c>
      <c r="E7" s="249">
        <v>193302.43</v>
      </c>
      <c r="F7" s="63">
        <f t="shared" si="1"/>
        <v>83.947345655647027</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169378.32</v>
      </c>
      <c r="E8" s="249">
        <v>300568.09999999998</v>
      </c>
      <c r="F8" s="63">
        <f t="shared" si="1"/>
        <v>177.45370245731564</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3155311.2600000002</v>
      </c>
      <c r="E13" s="81">
        <f t="shared" si="4"/>
        <v>3494939.54</v>
      </c>
      <c r="F13" s="63">
        <f t="shared" si="1"/>
        <v>110.76370132815359</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2936656.08</v>
      </c>
      <c r="E14" s="249">
        <v>3284369.44</v>
      </c>
      <c r="F14" s="63">
        <f t="shared" si="1"/>
        <v>111.8404522193828</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218655.18</v>
      </c>
      <c r="E16" s="249">
        <v>210570.1</v>
      </c>
      <c r="F16" s="63">
        <f t="shared" si="1"/>
        <v>96.302360639249443</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65172.62</v>
      </c>
      <c r="E19" s="249">
        <v>55502.41</v>
      </c>
      <c r="F19" s="63">
        <f t="shared" si="1"/>
        <v>85.162158587455906</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641790.4</v>
      </c>
      <c r="E28" s="81">
        <f t="shared" si="6"/>
        <v>702682.88</v>
      </c>
      <c r="F28" s="63">
        <f t="shared" si="1"/>
        <v>109.487907578549</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596664.65</v>
      </c>
      <c r="E30" s="249">
        <v>654719.56000000006</v>
      </c>
      <c r="F30" s="63">
        <f t="shared" si="1"/>
        <v>109.72990607035294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45125.75</v>
      </c>
      <c r="E34" s="249">
        <v>47963.32</v>
      </c>
      <c r="F34" s="63">
        <f t="shared" si="1"/>
        <v>106.28813925530322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3647613.34</v>
      </c>
      <c r="E35" s="81">
        <f t="shared" si="7"/>
        <v>2834502.44</v>
      </c>
      <c r="F35" s="63">
        <f t="shared" si="1"/>
        <v>77.70841303042279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942447.63</v>
      </c>
      <c r="E36" s="81">
        <f t="shared" si="8"/>
        <v>1088524.1299999999</v>
      </c>
      <c r="F36" s="63">
        <f t="shared" si="1"/>
        <v>115.49969413154552</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942447.63</v>
      </c>
      <c r="E37" s="249">
        <v>1088524.1299999999</v>
      </c>
      <c r="F37" s="63">
        <f t="shared" si="1"/>
        <v>115.49969413154552</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1459688.8</v>
      </c>
      <c r="E54" s="81">
        <f t="shared" si="12"/>
        <v>958175.4</v>
      </c>
      <c r="F54" s="63">
        <f t="shared" si="1"/>
        <v>65.642443786648215</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1459688.8</v>
      </c>
      <c r="E55" s="249">
        <v>958175.4</v>
      </c>
      <c r="F55" s="63">
        <f t="shared" si="1"/>
        <v>65.642443786648215</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1245476.9099999999</v>
      </c>
      <c r="E74" s="249">
        <v>787802.91</v>
      </c>
      <c r="F74" s="63">
        <f t="shared" si="1"/>
        <v>63.253112416190845</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559518.15999999992</v>
      </c>
      <c r="E75" s="81">
        <f t="shared" si="15"/>
        <v>445000.85000000003</v>
      </c>
      <c r="F75" s="63">
        <f t="shared" si="1"/>
        <v>79.532869853589759</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559477.71</v>
      </c>
      <c r="E76" s="249">
        <v>442406.53</v>
      </c>
      <c r="F76" s="63">
        <f t="shared" si="1"/>
        <v>79.074916139197043</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40.450000000000003</v>
      </c>
      <c r="E81" s="249">
        <v>2594.3200000000002</v>
      </c>
      <c r="F81" s="63">
        <f t="shared" si="1"/>
        <v>6413.6464771322626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5882666.9500000002</v>
      </c>
      <c r="E82" s="81">
        <f t="shared" si="16"/>
        <v>9000464.290000001</v>
      </c>
      <c r="F82" s="63">
        <f t="shared" si="1"/>
        <v>152.99972557514923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18406.16</v>
      </c>
      <c r="E84" s="249">
        <v>29647.53</v>
      </c>
      <c r="F84" s="63">
        <f t="shared" si="1"/>
        <v>161.07395567570856</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402663.92</v>
      </c>
      <c r="E85" s="249">
        <v>252906.87</v>
      </c>
      <c r="F85" s="63">
        <f t="shared" si="1"/>
        <v>62.808425944892207</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6204.79</v>
      </c>
      <c r="E86" s="249">
        <v>239933.32</v>
      </c>
      <c r="F86" s="63">
        <f t="shared" si="1"/>
        <v>3866.9047622884905</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5455392.0800000001</v>
      </c>
      <c r="E88" s="249">
        <v>8477976.5700000003</v>
      </c>
      <c r="F88" s="63">
        <f t="shared" si="1"/>
        <v>155.40544924499727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67613.98</v>
      </c>
      <c r="E89" s="81">
        <f t="shared" si="17"/>
        <v>80508.5</v>
      </c>
      <c r="F89" s="63">
        <f t="shared" si="1"/>
        <v>119.07078979820447</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67613.98</v>
      </c>
      <c r="E104" s="249">
        <v>80508.5</v>
      </c>
      <c r="F104" s="63">
        <f t="shared" si="1"/>
        <v>119.07078979820447</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2833140.27</v>
      </c>
      <c r="E107" s="81">
        <f t="shared" si="21"/>
        <v>3051998.3499999996</v>
      </c>
      <c r="F107" s="63">
        <f t="shared" si="1"/>
        <v>107.72492920020511</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300018.28999999998</v>
      </c>
      <c r="E108" s="249">
        <v>282918.46999999997</v>
      </c>
      <c r="F108" s="63">
        <f t="shared" si="1"/>
        <v>94.300407485156995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857531.25</v>
      </c>
      <c r="E109" s="249">
        <v>993386.54</v>
      </c>
      <c r="F109" s="63">
        <f t="shared" si="1"/>
        <v>115.84260515287343</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7216.8</v>
      </c>
      <c r="E111" s="249">
        <v>74789.67</v>
      </c>
      <c r="F111" s="63">
        <f t="shared" si="1"/>
        <v>1036.3273195876288</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1668373.93</v>
      </c>
      <c r="E113" s="249">
        <v>1700903.67</v>
      </c>
      <c r="F113" s="63">
        <f t="shared" si="1"/>
        <v>101.94978711996536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5209995.24</v>
      </c>
      <c r="E114" s="81">
        <f t="shared" si="22"/>
        <v>6345710.7000000002</v>
      </c>
      <c r="F114" s="63">
        <f t="shared" si="1"/>
        <v>121.79878114437585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4927740.26</v>
      </c>
      <c r="E115" s="81">
        <f t="shared" si="23"/>
        <v>5612876</v>
      </c>
      <c r="F115" s="63">
        <f t="shared" si="1"/>
        <v>113.90364962133779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4927740.26</v>
      </c>
      <c r="E116" s="249">
        <v>5612876</v>
      </c>
      <c r="F116" s="63">
        <f t="shared" si="1"/>
        <v>113.90364962133779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282254.98</v>
      </c>
      <c r="E128" s="249">
        <v>732834.7</v>
      </c>
      <c r="F128" s="63">
        <f t="shared" si="1"/>
        <v>259.63570244181346</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1390874.06</v>
      </c>
      <c r="E129" s="81">
        <f t="shared" si="26"/>
        <v>1255278.3199999998</v>
      </c>
      <c r="F129" s="63">
        <f t="shared" si="1"/>
        <v>90.251041133084314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1148656.77</v>
      </c>
      <c r="E138" s="249">
        <v>1058251.67</v>
      </c>
      <c r="F138" s="63">
        <f t="shared" si="1"/>
        <v>92.129494000196416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242217.29</v>
      </c>
      <c r="E140" s="249">
        <v>197026.65</v>
      </c>
      <c r="F140" s="63">
        <f t="shared" si="1"/>
        <v>81.342933859098167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23853340.879999999</v>
      </c>
      <c r="E141" s="106">
        <f t="shared" si="28"/>
        <v>27760458.809999999</v>
      </c>
      <c r="F141" s="82">
        <f t="shared" si="1"/>
        <v>116.37975137174999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6"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632969.07999999996</v>
      </c>
      <c r="E5" s="107">
        <f t="shared" si="0"/>
        <v>407418.13</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632969.07999999996</v>
      </c>
      <c r="E22" s="108">
        <f t="shared" si="3"/>
        <v>407418.13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632969.07999999996</v>
      </c>
      <c r="E23" s="108">
        <f t="shared" si="4"/>
        <v>111.65</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139240.78</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493728.3</v>
      </c>
      <c r="E25" s="250">
        <v>111.65</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407306.48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407306.48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2308971.4300000002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30722720.679999996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821901.51</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25516743.059999995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7322736.8099999996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7102430.7300000004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92450.23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2320405.34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1223542.3999999999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1246718.47</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6208459.0800000001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4384076.1100000003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29827714.259999994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759241.52</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24695280.449999996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7322736.8099999996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6849876.54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92481.44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2313988.34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1143266.27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1115722.1299999999</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5857208.9199999999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3828398.39</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544793.9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544793.9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3203977.8500000015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438235.23</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411590.41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173484.57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173484.57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24.24</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24.24</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6417</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6417</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124653.13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124653.13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92809</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92809</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14202.47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14202.47</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26644.82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19202.61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7442.21</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2765742.62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277717.82</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1343356.28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854232.42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290436.09999999998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30363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Ina Dukan</cp:lastModifiedBy>
  <cp:lastPrinted>2024-02-14T12:38:56Z</cp:lastPrinted>
  <dcterms:created xsi:type="dcterms:W3CDTF">2022-04-01T05:14:30Z</dcterms:created>
  <dcterms:modified xsi:type="dcterms:W3CDTF">2024-02-14T13:34:41Z</dcterms:modified>
</cp:coreProperties>
</file>